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25" yWindow="0" windowWidth="14415" windowHeight="12810" activeTab="1"/>
  </bookViews>
  <sheets>
    <sheet name="รายงานเผยแพร่ 3" sheetId="1" r:id="rId1"/>
    <sheet name="รายงาน 4" sheetId="2" r:id="rId2"/>
  </sheets>
  <definedNames>
    <definedName name="_xlnm.Print_Area" localSheetId="1">'รายงาน 4'!$A$1:$Q$121</definedName>
  </definedNames>
  <calcPr calcId="145621"/>
</workbook>
</file>

<file path=xl/calcChain.xml><?xml version="1.0" encoding="utf-8"?>
<calcChain xmlns="http://schemas.openxmlformats.org/spreadsheetml/2006/main">
  <c r="K9" i="1" l="1"/>
  <c r="F13" i="1"/>
  <c r="F7" i="1"/>
  <c r="D11" i="1"/>
  <c r="C7" i="1"/>
  <c r="K98" i="2"/>
  <c r="J99" i="2"/>
  <c r="I99" i="2"/>
  <c r="K99" i="2" s="1"/>
  <c r="L99" i="2"/>
  <c r="N118" i="2"/>
  <c r="N119" i="2"/>
  <c r="K30" i="2" l="1"/>
  <c r="P30" i="2"/>
  <c r="O30" i="2"/>
  <c r="E30" i="2"/>
  <c r="Q30" i="2" l="1"/>
  <c r="C96" i="2"/>
  <c r="P94" i="2"/>
  <c r="O94" i="2"/>
  <c r="K94" i="2"/>
  <c r="E94" i="2"/>
  <c r="P93" i="2"/>
  <c r="O93" i="2"/>
  <c r="E93" i="2"/>
  <c r="P86" i="2"/>
  <c r="O86" i="2"/>
  <c r="E86" i="2"/>
  <c r="P105" i="2"/>
  <c r="O105" i="2"/>
  <c r="E105" i="2"/>
  <c r="P103" i="2"/>
  <c r="O103" i="2"/>
  <c r="E103" i="2"/>
  <c r="P113" i="2"/>
  <c r="O113" i="2"/>
  <c r="E113" i="2"/>
  <c r="C75" i="2"/>
  <c r="P72" i="2"/>
  <c r="O72" i="2"/>
  <c r="E72" i="2"/>
  <c r="P70" i="2"/>
  <c r="O70" i="2"/>
  <c r="E70" i="2"/>
  <c r="P54" i="2"/>
  <c r="O54" i="2"/>
  <c r="E54" i="2"/>
  <c r="C61" i="2"/>
  <c r="D61" i="2"/>
  <c r="P57" i="2"/>
  <c r="O57" i="2"/>
  <c r="E57" i="2"/>
  <c r="P15" i="2"/>
  <c r="O15" i="2"/>
  <c r="E15" i="2"/>
  <c r="Q113" i="2" l="1"/>
  <c r="Q103" i="2"/>
  <c r="Q93" i="2"/>
  <c r="Q15" i="2"/>
  <c r="Q105" i="2"/>
  <c r="Q94" i="2"/>
  <c r="Q86" i="2"/>
  <c r="Q72" i="2"/>
  <c r="Q70" i="2"/>
  <c r="Q54" i="2"/>
  <c r="Q57" i="2"/>
  <c r="M37" i="2"/>
  <c r="L37" i="2"/>
  <c r="N12" i="2"/>
  <c r="J120" i="2"/>
  <c r="L120" i="2"/>
  <c r="M120" i="2"/>
  <c r="I120" i="2"/>
  <c r="P118" i="2"/>
  <c r="O118" i="2"/>
  <c r="K118" i="2"/>
  <c r="Q118" i="2" l="1"/>
  <c r="N37" i="2"/>
  <c r="P107" i="2"/>
  <c r="O107" i="2"/>
  <c r="E107" i="2"/>
  <c r="P102" i="2"/>
  <c r="O102" i="2"/>
  <c r="E102" i="2"/>
  <c r="Q107" i="2" l="1"/>
  <c r="Q102" i="2"/>
  <c r="P119" i="2"/>
  <c r="P120" i="2" s="1"/>
  <c r="O119" i="2"/>
  <c r="O120" i="2" s="1"/>
  <c r="N120" i="2"/>
  <c r="K119" i="2"/>
  <c r="K120" i="2" s="1"/>
  <c r="P71" i="2"/>
  <c r="O71" i="2"/>
  <c r="E71" i="2"/>
  <c r="C37" i="2"/>
  <c r="P35" i="2"/>
  <c r="O35" i="2"/>
  <c r="E35" i="2"/>
  <c r="Q120" i="2" l="1"/>
  <c r="Q119" i="2"/>
  <c r="Q35" i="2"/>
  <c r="Q71" i="2"/>
  <c r="K51" i="2" l="1"/>
  <c r="P51" i="2"/>
  <c r="O51" i="2"/>
  <c r="E51" i="2"/>
  <c r="C116" i="2"/>
  <c r="C109" i="2"/>
  <c r="C10" i="2"/>
  <c r="Q51" i="2" l="1"/>
  <c r="E61" i="2"/>
  <c r="P112" i="2"/>
  <c r="O112" i="2"/>
  <c r="E112" i="2"/>
  <c r="P40" i="2"/>
  <c r="O40" i="2"/>
  <c r="E40" i="2"/>
  <c r="C121" i="2"/>
  <c r="P31" i="2"/>
  <c r="O31" i="2"/>
  <c r="E31" i="2"/>
  <c r="Q112" i="2" l="1"/>
  <c r="Q40" i="2"/>
  <c r="Q31" i="2"/>
  <c r="E108" i="2"/>
  <c r="P106" i="2"/>
  <c r="O106" i="2"/>
  <c r="E106" i="2"/>
  <c r="E78" i="2"/>
  <c r="E79" i="2"/>
  <c r="E80" i="2"/>
  <c r="E81" i="2"/>
  <c r="E82" i="2"/>
  <c r="E83" i="2"/>
  <c r="E84" i="2"/>
  <c r="E85" i="2"/>
  <c r="E87" i="2"/>
  <c r="E88" i="2"/>
  <c r="E89" i="2"/>
  <c r="E90" i="2"/>
  <c r="E91" i="2"/>
  <c r="E92" i="2"/>
  <c r="E66" i="2"/>
  <c r="E67" i="2"/>
  <c r="E68" i="2"/>
  <c r="E69" i="2"/>
  <c r="E73" i="2"/>
  <c r="E32" i="2"/>
  <c r="E29" i="2"/>
  <c r="E12" i="2"/>
  <c r="Q106" i="2" l="1"/>
  <c r="D116" i="2" l="1"/>
  <c r="O92" i="2" l="1"/>
  <c r="J96" i="2"/>
  <c r="I96" i="2"/>
  <c r="I75" i="2"/>
  <c r="J61" i="2"/>
  <c r="I61" i="2"/>
  <c r="K48" i="2"/>
  <c r="P32" i="2"/>
  <c r="O32" i="2"/>
  <c r="D96" i="2"/>
  <c r="P108" i="2"/>
  <c r="O108" i="2"/>
  <c r="E74" i="2"/>
  <c r="P58" i="2"/>
  <c r="O58" i="2"/>
  <c r="E58" i="2"/>
  <c r="E48" i="2"/>
  <c r="P41" i="2"/>
  <c r="O41" i="2"/>
  <c r="E41" i="2"/>
  <c r="P39" i="2"/>
  <c r="O39" i="2"/>
  <c r="E39" i="2"/>
  <c r="D10" i="2"/>
  <c r="O10" i="2"/>
  <c r="D37" i="2"/>
  <c r="D109" i="2"/>
  <c r="M99" i="2"/>
  <c r="N98" i="2"/>
  <c r="O98" i="2"/>
  <c r="G37" i="2"/>
  <c r="G121" i="2" s="1"/>
  <c r="F37" i="2"/>
  <c r="E19" i="2"/>
  <c r="E13" i="2"/>
  <c r="E14" i="2"/>
  <c r="E17" i="2"/>
  <c r="E18" i="2"/>
  <c r="E21" i="2"/>
  <c r="E22" i="2"/>
  <c r="E23" i="2"/>
  <c r="E24" i="2"/>
  <c r="E25" i="2"/>
  <c r="E27" i="2"/>
  <c r="E26" i="2"/>
  <c r="E28" i="2"/>
  <c r="E33" i="2"/>
  <c r="E34" i="2"/>
  <c r="E36" i="2"/>
  <c r="E42" i="2"/>
  <c r="E43" i="2"/>
  <c r="E44" i="2"/>
  <c r="E45" i="2"/>
  <c r="E46" i="2"/>
  <c r="E47" i="2"/>
  <c r="E49" i="2"/>
  <c r="E50" i="2"/>
  <c r="E52" i="2"/>
  <c r="E53" i="2"/>
  <c r="E55" i="2"/>
  <c r="E56" i="2"/>
  <c r="E60" i="2"/>
  <c r="E63" i="2"/>
  <c r="E64" i="2"/>
  <c r="E65" i="2"/>
  <c r="E77" i="2"/>
  <c r="E95" i="2"/>
  <c r="E101" i="2"/>
  <c r="E104" i="2"/>
  <c r="E111" i="2"/>
  <c r="E114" i="2"/>
  <c r="E115" i="2"/>
  <c r="E16" i="2"/>
  <c r="E8" i="2"/>
  <c r="E9" i="2"/>
  <c r="K12" i="2" l="1"/>
  <c r="K66" i="2"/>
  <c r="J37" i="2"/>
  <c r="K32" i="2"/>
  <c r="K61" i="2"/>
  <c r="K96" i="2"/>
  <c r="J75" i="2"/>
  <c r="K78" i="2"/>
  <c r="I37" i="2"/>
  <c r="Q32" i="2"/>
  <c r="O96" i="2"/>
  <c r="E96" i="2"/>
  <c r="Q108" i="2"/>
  <c r="D75" i="2"/>
  <c r="E75" i="2" s="1"/>
  <c r="E59" i="2"/>
  <c r="Q58" i="2"/>
  <c r="Q41" i="2"/>
  <c r="H29" i="2"/>
  <c r="L121" i="2"/>
  <c r="Q39" i="2"/>
  <c r="M121" i="2"/>
  <c r="E7" i="2"/>
  <c r="E20" i="2"/>
  <c r="E37" i="2"/>
  <c r="F121" i="2"/>
  <c r="N99" i="2"/>
  <c r="E116" i="2"/>
  <c r="E10" i="2"/>
  <c r="E109" i="2"/>
  <c r="O37" i="2" l="1"/>
  <c r="I121" i="2"/>
  <c r="D121" i="2"/>
  <c r="J121" i="2"/>
  <c r="K75" i="2"/>
  <c r="K37" i="2"/>
  <c r="H37" i="2"/>
  <c r="H121" i="2" s="1"/>
  <c r="N121" i="2"/>
  <c r="P116" i="2"/>
  <c r="O116" i="2"/>
  <c r="P115" i="2"/>
  <c r="O115" i="2"/>
  <c r="P114" i="2"/>
  <c r="O114" i="2"/>
  <c r="P111" i="2"/>
  <c r="O111" i="2"/>
  <c r="P109" i="2"/>
  <c r="O109" i="2"/>
  <c r="P104" i="2"/>
  <c r="O104" i="2"/>
  <c r="P101" i="2"/>
  <c r="O101" i="2"/>
  <c r="P99" i="2"/>
  <c r="O99" i="2"/>
  <c r="P98" i="2"/>
  <c r="Q98" i="2" s="1"/>
  <c r="P96" i="2"/>
  <c r="P95" i="2"/>
  <c r="O95" i="2"/>
  <c r="P92" i="2"/>
  <c r="P91" i="2"/>
  <c r="O91" i="2"/>
  <c r="P90" i="2"/>
  <c r="O90" i="2"/>
  <c r="P89" i="2"/>
  <c r="O89" i="2"/>
  <c r="P83" i="2"/>
  <c r="O83" i="2"/>
  <c r="P81" i="2"/>
  <c r="O81" i="2"/>
  <c r="P80" i="2"/>
  <c r="O80" i="2"/>
  <c r="P79" i="2"/>
  <c r="O79" i="2"/>
  <c r="P78" i="2"/>
  <c r="O78" i="2"/>
  <c r="P77" i="2"/>
  <c r="O77" i="2"/>
  <c r="P88" i="2"/>
  <c r="O88" i="2"/>
  <c r="P87" i="2"/>
  <c r="O87" i="2"/>
  <c r="P85" i="2"/>
  <c r="O85" i="2"/>
  <c r="P84" i="2"/>
  <c r="O84" i="2"/>
  <c r="P82" i="2"/>
  <c r="O82" i="2"/>
  <c r="P75" i="2"/>
  <c r="O75" i="2"/>
  <c r="P73" i="2"/>
  <c r="O73" i="2"/>
  <c r="P69" i="2"/>
  <c r="O69" i="2"/>
  <c r="P67" i="2"/>
  <c r="O67" i="2"/>
  <c r="P66" i="2"/>
  <c r="O66" i="2"/>
  <c r="P65" i="2"/>
  <c r="O65" i="2"/>
  <c r="P64" i="2"/>
  <c r="O64" i="2"/>
  <c r="P63" i="2"/>
  <c r="O63" i="2"/>
  <c r="P68" i="2"/>
  <c r="O68" i="2"/>
  <c r="P74" i="2"/>
  <c r="O74" i="2"/>
  <c r="P61" i="2"/>
  <c r="O61" i="2"/>
  <c r="P60" i="2"/>
  <c r="O60" i="2"/>
  <c r="P59" i="2"/>
  <c r="O59" i="2"/>
  <c r="P56" i="2"/>
  <c r="O56" i="2"/>
  <c r="P55" i="2"/>
  <c r="O55" i="2"/>
  <c r="P53" i="2"/>
  <c r="O53" i="2"/>
  <c r="P52" i="2"/>
  <c r="O52" i="2"/>
  <c r="P50" i="2"/>
  <c r="O50" i="2"/>
  <c r="P49" i="2"/>
  <c r="O49" i="2"/>
  <c r="P47" i="2"/>
  <c r="O47" i="2"/>
  <c r="P46" i="2"/>
  <c r="O46" i="2"/>
  <c r="P48" i="2"/>
  <c r="O48" i="2"/>
  <c r="P45" i="2"/>
  <c r="O45" i="2"/>
  <c r="P44" i="2"/>
  <c r="O44" i="2"/>
  <c r="P43" i="2"/>
  <c r="O43" i="2"/>
  <c r="P42" i="2"/>
  <c r="O42" i="2"/>
  <c r="P37" i="2"/>
  <c r="P36" i="2"/>
  <c r="O36" i="2"/>
  <c r="P34" i="2"/>
  <c r="O34" i="2"/>
  <c r="P33" i="2"/>
  <c r="O33" i="2"/>
  <c r="P29" i="2"/>
  <c r="O29" i="2"/>
  <c r="P28" i="2"/>
  <c r="O28" i="2"/>
  <c r="P26" i="2"/>
  <c r="O26" i="2"/>
  <c r="P27" i="2"/>
  <c r="O27" i="2"/>
  <c r="P25" i="2"/>
  <c r="O25" i="2"/>
  <c r="P24" i="2"/>
  <c r="O24" i="2"/>
  <c r="P23" i="2"/>
  <c r="O23" i="2"/>
  <c r="P22" i="2"/>
  <c r="O22" i="2"/>
  <c r="P21" i="2"/>
  <c r="O21" i="2"/>
  <c r="P20" i="2"/>
  <c r="O20" i="2"/>
  <c r="P18" i="2"/>
  <c r="O18" i="2"/>
  <c r="P17" i="2"/>
  <c r="O17" i="2"/>
  <c r="P14" i="2"/>
  <c r="O14" i="2"/>
  <c r="P13" i="2"/>
  <c r="O13" i="2"/>
  <c r="P12" i="2"/>
  <c r="O12" i="2"/>
  <c r="P19" i="2"/>
  <c r="O19" i="2"/>
  <c r="P16" i="2"/>
  <c r="O16" i="2"/>
  <c r="P10" i="2"/>
  <c r="Q10" i="2" s="1"/>
  <c r="P9" i="2"/>
  <c r="O9" i="2"/>
  <c r="P8" i="2"/>
  <c r="O8" i="2"/>
  <c r="P7" i="2"/>
  <c r="O7" i="2"/>
  <c r="P121" i="2" l="1"/>
  <c r="K121" i="2"/>
  <c r="O121" i="2"/>
  <c r="E121" i="2"/>
  <c r="Q20" i="2"/>
  <c r="Q23" i="2"/>
  <c r="Q24" i="2"/>
  <c r="Q12" i="2"/>
  <c r="Q26" i="2"/>
  <c r="Q28" i="2"/>
  <c r="Q27" i="2"/>
  <c r="Q50" i="2"/>
  <c r="Q25" i="2"/>
  <c r="Q87" i="2"/>
  <c r="Q90" i="2"/>
  <c r="Q88" i="2"/>
  <c r="Q77" i="2"/>
  <c r="Q89" i="2"/>
  <c r="Q91" i="2"/>
  <c r="Q92" i="2"/>
  <c r="Q95" i="2"/>
  <c r="Q21" i="2"/>
  <c r="Q19" i="2"/>
  <c r="Q17" i="2"/>
  <c r="Q16" i="2"/>
  <c r="Q14" i="2"/>
  <c r="Q13" i="2"/>
  <c r="Q33" i="2"/>
  <c r="Q36" i="2"/>
  <c r="Q43" i="2"/>
  <c r="Q44" i="2"/>
  <c r="Q45" i="2"/>
  <c r="Q46" i="2"/>
  <c r="Q49" i="2"/>
  <c r="Q52" i="2"/>
  <c r="Q55" i="2"/>
  <c r="Q60" i="2"/>
  <c r="Q69" i="2"/>
  <c r="Q73" i="2"/>
  <c r="Q82" i="2"/>
  <c r="Q85" i="2"/>
  <c r="Q83" i="2"/>
  <c r="Q53" i="2"/>
  <c r="Q56" i="2"/>
  <c r="Q59" i="2"/>
  <c r="Q74" i="2"/>
  <c r="Q63" i="2"/>
  <c r="Q65" i="2"/>
  <c r="Q67" i="2"/>
  <c r="Q75" i="2"/>
  <c r="Q84" i="2"/>
  <c r="Q101" i="2"/>
  <c r="Q104" i="2"/>
  <c r="Q115" i="2"/>
  <c r="Q79" i="2"/>
  <c r="Q81" i="2"/>
  <c r="Q18" i="2"/>
  <c r="Q22" i="2"/>
  <c r="Q34" i="2"/>
  <c r="Q42" i="2"/>
  <c r="Q48" i="2"/>
  <c r="Q47" i="2"/>
  <c r="Q68" i="2"/>
  <c r="Q64" i="2"/>
  <c r="Q66" i="2"/>
  <c r="Q78" i="2"/>
  <c r="Q80" i="2"/>
  <c r="Q111" i="2"/>
  <c r="Q114" i="2"/>
  <c r="Q9" i="2"/>
  <c r="Q7" i="2"/>
  <c r="Q8" i="2"/>
  <c r="Q116" i="2"/>
  <c r="Q109" i="2"/>
  <c r="Q99" i="2"/>
  <c r="Q96" i="2"/>
  <c r="Q61" i="2"/>
  <c r="Q37" i="2"/>
  <c r="Q29" i="2"/>
  <c r="Q121" i="2" l="1"/>
</calcChain>
</file>

<file path=xl/sharedStrings.xml><?xml version="1.0" encoding="utf-8"?>
<sst xmlns="http://schemas.openxmlformats.org/spreadsheetml/2006/main" count="182" uniqueCount="133">
  <si>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</si>
  <si>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</si>
  <si>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</si>
  <si>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</si>
  <si>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</si>
  <si>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</si>
  <si>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</si>
  <si>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</si>
  <si>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</si>
  <si>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</si>
  <si>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</si>
  <si>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</si>
  <si>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</si>
  <si>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</si>
  <si>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</si>
  <si>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</si>
  <si>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</si>
  <si>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</si>
  <si>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</si>
  <si>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</si>
  <si>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</si>
  <si>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</si>
  <si>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</si>
  <si>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</si>
  <si>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</si>
  <si>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</si>
  <si>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</si>
  <si>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</si>
  <si>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</si>
  <si>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</si>
  <si>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</si>
  <si>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</si>
  <si>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</si>
  <si>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</si>
  <si>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</si>
  <si>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</si>
  <si>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</si>
  <si>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</si>
  <si>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</si>
  <si>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</si>
  <si>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การศึกษาปฐมวัย</t>
  </si>
  <si>
    <t>คณิตศาสตร์</t>
  </si>
  <si>
    <t>คอมพิวเตอร์ศึกษา</t>
  </si>
  <si>
    <t>จิตวิทยา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</si>
  <si>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</si>
  <si>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</si>
  <si>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</si>
  <si>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</si>
  <si>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</si>
  <si>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</si>
  <si>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</si>
  <si>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</si>
  <si>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</si>
  <si>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</si>
  <si>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</si>
  <si>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</si>
  <si>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</si>
  <si>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</si>
  <si>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ดุริยางค์ไทย</t>
  </si>
  <si>
    <t>ดุริยางค์สากล</t>
  </si>
  <si>
    <t>นิติศาสตร์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</si>
  <si>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</si>
  <si>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</si>
  <si>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</si>
  <si>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</si>
  <si>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</si>
  <si>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</si>
  <si>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</si>
  <si>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</si>
  <si>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ออกแบบประยุกต์ศิลป์</t>
  </si>
  <si>
    <t>คณะมนุษยศาสตร์และสังคมศาสตร์ Total</t>
  </si>
  <si>
    <t>เศรษฐศาสตร์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</si>
  <si>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</si>
  <si>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</si>
  <si>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</si>
  <si>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</si>
  <si>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</si>
  <si>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</si>
  <si>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</si>
  <si>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</si>
  <si>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</si>
  <si>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</si>
  <si>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</si>
  <si>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</si>
  <si>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</si>
  <si>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</si>
  <si>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</si>
  <si>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</si>
  <si>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</si>
  <si>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</si>
  <si>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</si>
  <si>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สถิติประยุกต์</t>
  </si>
  <si>
    <t>สาธารณสุขศาสตร์</t>
  </si>
  <si>
    <t>คณะวิทยาศาสตร์และเทคโนโลยี Total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</si>
  <si>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</si>
  <si>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</si>
  <si>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</si>
  <si>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</si>
  <si>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</si>
  <si>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</si>
  <si>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</si>
  <si>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สถาบันพัฒนาเศรษฐกิจและเทคโนโลยีชุมชนแห่งเอเชีย Total</t>
  </si>
  <si>
    <t>ดนตรีสากล</t>
  </si>
  <si>
    <t>ศิลปะและการออกแบบ</t>
  </si>
  <si>
    <t>วิทยาศาสตร์และเทคโนโลยีสิ่งแวดล้อม</t>
  </si>
  <si>
    <t>พลังงานชุมชนและสิ่งแวดล้อม</t>
  </si>
  <si>
    <t>เทคโนโลยีสารสนเทศและการสื่อสาร</t>
  </si>
  <si>
    <t>วิทยาศาสตร์ทั่วไป</t>
  </si>
  <si>
    <t>การท่องเที่ยว</t>
  </si>
  <si>
    <t>การจัดการธุรกิจการบิน</t>
  </si>
  <si>
    <t>ภาษาอังกฤษศึกษา</t>
  </si>
  <si>
    <t>อุตสาหกรรมศิลป์</t>
  </si>
  <si>
    <t>การจัดการธุรกิจนานาชาติ</t>
  </si>
  <si>
    <t>สาธารณสุขชุมชน</t>
  </si>
  <si>
    <t>การบริหารจัดการ</t>
  </si>
  <si>
    <t>เทคโนโลยี</t>
  </si>
  <si>
    <t>เกษตร</t>
  </si>
  <si>
    <t>การจัดการการค้าชายแดน</t>
  </si>
  <si>
    <t>ศาสตร์เพื่อการพัฒนาท้องถิ่นที่ยั่งยืน</t>
  </si>
  <si>
    <t>พลังงานและสิ่งแวดล้อมชุมชน</t>
  </si>
  <si>
    <t>การศึกษาพิเศษ</t>
  </si>
  <si>
    <t>ภูมิศาสตร์และภูมิสารสนเทศ</t>
  </si>
  <si>
    <t>ศิลปะการแสดง</t>
  </si>
  <si>
    <t>เทคโนโลยีดิจิทัลทางธุรกิจ</t>
  </si>
  <si>
    <t>เศรษฐศาสตร์ดิจิทัล</t>
  </si>
  <si>
    <t>ภาษาไทยเพื่อการสื่อสารทางธุรกิจ</t>
  </si>
  <si>
    <t>การท่องเที่ยวอย่างยั่งยืน</t>
  </si>
  <si>
    <t>ภาษาอังกฤษเพื่อการสื่อสาร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</si>
  <si>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</si>
  <si>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</si>
  <si>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</si>
  <si>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และกลุ่มสาขาวิชา ภาคการศึกษา 2-2563</t>
  </si>
  <si>
    <t xml:space="preserve">รายงานจำนวนนักศึกษาทั้งหมด (เฉพาะที่มีสถานะเป็นนักศึกษา) ภาคการศึกษา 2-2563 จำแนกตามคณะ สาขาวิชา ระดับการศึกษา และเพศ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</si>
</sst>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b/>
      <sz val="16"/>
      <color theme="3" tint="-0.499984740745262"/>
      <name val="TH SarabunPSK"/>
      <family val="2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3" applyFont="1"/>
    <xf numFmtId="0" fontId="3" fillId="0" borderId="0" xfId="2" applyFont="1" applyAlignment="1">
      <alignment horizont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top" wrapText="1"/>
    </xf>
    <xf numFmtId="0" fontId="7" fillId="0" borderId="5" xfId="2" applyFont="1" applyBorder="1"/>
    <xf numFmtId="41" fontId="11" fillId="3" borderId="5" xfId="2" applyNumberFormat="1" applyFont="1" applyFill="1" applyBorder="1" applyAlignment="1">
      <alignment horizontal="center"/>
    </xf>
    <xf numFmtId="0" fontId="7" fillId="0" borderId="6" xfId="2" applyFont="1" applyBorder="1"/>
    <xf numFmtId="0" fontId="7" fillId="0" borderId="7" xfId="2" applyFont="1" applyBorder="1"/>
    <xf numFmtId="41" fontId="11" fillId="3" borderId="7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0" fontId="13" fillId="0" borderId="0" xfId="4" applyFont="1"/>
    <xf numFmtId="0" fontId="3" fillId="0" borderId="0" xfId="4" applyFont="1"/>
    <xf numFmtId="0" fontId="14" fillId="0" borderId="0" xfId="4" applyFont="1"/>
    <xf numFmtId="0" fontId="15" fillId="0" borderId="0" xfId="4" applyFont="1" applyAlignment="1">
      <alignment horizontal="right"/>
    </xf>
    <xf numFmtId="0" fontId="7" fillId="0" borderId="0" xfId="4" applyFont="1"/>
    <xf numFmtId="0" fontId="16" fillId="4" borderId="1" xfId="4" applyFont="1" applyFill="1" applyBorder="1" applyAlignment="1">
      <alignment horizontal="center"/>
    </xf>
    <xf numFmtId="0" fontId="3" fillId="0" borderId="9" xfId="4" applyFont="1" applyBorder="1"/>
    <xf numFmtId="0" fontId="3" fillId="0" borderId="10" xfId="4" applyFont="1" applyBorder="1"/>
    <xf numFmtId="188" fontId="3" fillId="0" borderId="5" xfId="1" applyNumberFormat="1" applyFont="1" applyBorder="1"/>
    <xf numFmtId="0" fontId="7" fillId="0" borderId="11" xfId="4" applyFont="1" applyBorder="1"/>
    <xf numFmtId="0" fontId="7" fillId="0" borderId="12" xfId="4" applyFont="1" applyBorder="1"/>
    <xf numFmtId="188" fontId="7" fillId="0" borderId="13" xfId="1" applyNumberFormat="1" applyFont="1" applyBorder="1"/>
    <xf numFmtId="0" fontId="3" fillId="5" borderId="11" xfId="4" applyFont="1" applyFill="1" applyBorder="1"/>
    <xf numFmtId="0" fontId="3" fillId="5" borderId="12" xfId="4" applyFont="1" applyFill="1" applyBorder="1"/>
    <xf numFmtId="188" fontId="3" fillId="5" borderId="13" xfId="1" applyNumberFormat="1" applyFont="1" applyFill="1" applyBorder="1"/>
    <xf numFmtId="0" fontId="3" fillId="0" borderId="11" xfId="4" applyFont="1" applyBorder="1"/>
    <xf numFmtId="0" fontId="3" fillId="0" borderId="12" xfId="4" applyFont="1" applyBorder="1"/>
    <xf numFmtId="188" fontId="3" fillId="0" borderId="13" xfId="1" applyNumberFormat="1" applyFont="1" applyBorder="1"/>
    <xf numFmtId="0" fontId="3" fillId="5" borderId="14" xfId="4" applyFont="1" applyFill="1" applyBorder="1"/>
    <xf numFmtId="0" fontId="3" fillId="5" borderId="15" xfId="4" applyFont="1" applyFill="1" applyBorder="1"/>
    <xf numFmtId="188" fontId="3" fillId="5" borderId="8" xfId="1" applyNumberFormat="1" applyFont="1" applyFill="1" applyBorder="1"/>
    <xf numFmtId="188" fontId="3" fillId="6" borderId="1" xfId="1" applyNumberFormat="1" applyFont="1" applyFill="1" applyBorder="1"/>
    <xf numFmtId="0" fontId="4" fillId="0" borderId="0" xfId="4" applyFont="1"/>
    <xf numFmtId="188" fontId="7" fillId="0" borderId="0" xfId="4" applyNumberFormat="1" applyFont="1"/>
    <xf numFmtId="188" fontId="3" fillId="0" borderId="0" xfId="4" applyNumberFormat="1" applyFont="1"/>
    <xf numFmtId="0" fontId="17" fillId="0" borderId="0" xfId="3" applyFont="1"/>
    <xf numFmtId="41" fontId="17" fillId="0" borderId="0" xfId="3" applyNumberFormat="1" applyFont="1"/>
    <xf numFmtId="0" fontId="10" fillId="0" borderId="1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3" fillId="6" borderId="2" xfId="4" applyFont="1" applyFill="1" applyBorder="1" applyAlignment="1">
      <alignment horizontal="center"/>
    </xf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25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" defaultRowHeight="15" x14ac:dyDescent="0.25"/>
  <cols>
    <col min="1" max="1" width="24.375" style="3" customWidth="1"/>
    <col min="2" max="2" width="16.375" style="3" customWidth="1"/>
    <col min="3" max="3" width="10.5" style="3" customWidth="1"/>
    <col min="4" max="4" width="15.125" style="3" bestFit="1" customWidth="1"/>
    <col min="5" max="5" width="15.5" style="3" customWidth="1"/>
    <col min="6" max="7" width="10.5" style="3" customWidth="1"/>
    <col min="8" max="10" width="12.125" style="3" customWidth="1"/>
    <col min="11" max="11" width="10.875" style="3" customWidth="1"/>
    <col min="12" max="12" width="9.5" style="3" customWidth="1"/>
    <col min="13" max="16384" width="9" style="3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41" t="s">
        <v>1</v>
      </c>
      <c r="L1" s="41"/>
    </row>
    <row r="2" spans="1:12" ht="21" x14ac:dyDescent="0.35">
      <c r="A2" s="1" t="s">
        <v>131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</row>
    <row r="3" spans="1:12" ht="11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25.5" customHeight="1" x14ac:dyDescent="0.25">
      <c r="A4" s="42" t="s">
        <v>2</v>
      </c>
      <c r="B4" s="42"/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5"/>
    </row>
    <row r="5" spans="1:12" ht="37.5" x14ac:dyDescent="0.25">
      <c r="A5" s="42"/>
      <c r="B5" s="42"/>
      <c r="C5" s="6" t="s">
        <v>4</v>
      </c>
      <c r="D5" s="6" t="s">
        <v>5</v>
      </c>
      <c r="E5" s="6" t="s">
        <v>6</v>
      </c>
      <c r="F5" s="6" t="s">
        <v>114</v>
      </c>
      <c r="G5" s="6" t="s">
        <v>7</v>
      </c>
      <c r="H5" s="6" t="s">
        <v>115</v>
      </c>
      <c r="I5" s="6" t="s">
        <v>8</v>
      </c>
      <c r="J5" s="6" t="s">
        <v>116</v>
      </c>
      <c r="K5" s="6" t="s">
        <v>10</v>
      </c>
      <c r="L5" s="6" t="s">
        <v>11</v>
      </c>
    </row>
    <row r="6" spans="1:12" ht="19.5" x14ac:dyDescent="0.3">
      <c r="A6" s="40" t="s">
        <v>12</v>
      </c>
      <c r="B6" s="7" t="s">
        <v>13</v>
      </c>
      <c r="C6" s="8">
        <v>42</v>
      </c>
      <c r="D6" s="8">
        <v>2</v>
      </c>
      <c r="E6" s="8">
        <v>13</v>
      </c>
      <c r="F6" s="8">
        <v>0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8</v>
      </c>
    </row>
    <row r="7" spans="1:12" ht="19.5" x14ac:dyDescent="0.3">
      <c r="A7" s="40"/>
      <c r="B7" s="9" t="s">
        <v>14</v>
      </c>
      <c r="C7" s="12">
        <f>1689+409</f>
        <v>2098</v>
      </c>
      <c r="D7" s="12">
        <v>1280</v>
      </c>
      <c r="E7" s="12">
        <v>593</v>
      </c>
      <c r="F7" s="12">
        <f>63+15</f>
        <v>78</v>
      </c>
      <c r="G7" s="12">
        <v>897</v>
      </c>
      <c r="H7" s="12">
        <v>171</v>
      </c>
      <c r="I7" s="12">
        <v>0</v>
      </c>
      <c r="J7" s="12">
        <v>153</v>
      </c>
      <c r="K7" s="12">
        <v>0</v>
      </c>
      <c r="L7" s="12">
        <v>0</v>
      </c>
    </row>
    <row r="8" spans="1:12" ht="19.5" x14ac:dyDescent="0.3">
      <c r="A8" s="46" t="s">
        <v>15</v>
      </c>
      <c r="B8" s="10" t="s">
        <v>13</v>
      </c>
      <c r="C8" s="11">
        <v>7</v>
      </c>
      <c r="D8" s="11">
        <v>2</v>
      </c>
      <c r="E8" s="11">
        <v>0</v>
      </c>
      <c r="F8" s="11">
        <v>2</v>
      </c>
      <c r="G8" s="11">
        <v>76</v>
      </c>
      <c r="H8" s="11">
        <v>32</v>
      </c>
      <c r="I8" s="11">
        <v>24</v>
      </c>
      <c r="J8" s="11">
        <v>1</v>
      </c>
      <c r="K8" s="11">
        <v>9</v>
      </c>
      <c r="L8" s="11">
        <v>0</v>
      </c>
    </row>
    <row r="9" spans="1:12" ht="19.5" x14ac:dyDescent="0.3">
      <c r="A9" s="47"/>
      <c r="B9" s="9" t="s">
        <v>14</v>
      </c>
      <c r="C9" s="12">
        <v>0</v>
      </c>
      <c r="D9" s="12">
        <v>68</v>
      </c>
      <c r="E9" s="12">
        <v>0</v>
      </c>
      <c r="F9" s="12">
        <v>0</v>
      </c>
      <c r="G9" s="12">
        <v>261</v>
      </c>
      <c r="H9" s="12">
        <v>385</v>
      </c>
      <c r="I9" s="12">
        <v>373</v>
      </c>
      <c r="J9" s="12">
        <v>0</v>
      </c>
      <c r="K9" s="12">
        <f>272+14</f>
        <v>286</v>
      </c>
      <c r="L9" s="12">
        <v>293</v>
      </c>
    </row>
    <row r="10" spans="1:12" ht="19.5" x14ac:dyDescent="0.3">
      <c r="A10" s="40" t="s">
        <v>16</v>
      </c>
      <c r="B10" s="10" t="s">
        <v>13</v>
      </c>
      <c r="C10" s="11">
        <v>5</v>
      </c>
      <c r="D10" s="11">
        <v>118</v>
      </c>
      <c r="E10" s="11">
        <v>26</v>
      </c>
      <c r="F10" s="11">
        <v>9</v>
      </c>
      <c r="G10" s="11">
        <v>7</v>
      </c>
      <c r="H10" s="11">
        <v>5</v>
      </c>
      <c r="I10" s="11">
        <v>1</v>
      </c>
      <c r="J10" s="11">
        <v>0</v>
      </c>
      <c r="K10" s="11">
        <v>0</v>
      </c>
      <c r="L10" s="11">
        <v>7</v>
      </c>
    </row>
    <row r="11" spans="1:12" ht="19.5" x14ac:dyDescent="0.3">
      <c r="A11" s="40"/>
      <c r="B11" s="9" t="s">
        <v>14</v>
      </c>
      <c r="C11" s="12">
        <v>0</v>
      </c>
      <c r="D11" s="12">
        <f>14+2087</f>
        <v>2101</v>
      </c>
      <c r="E11" s="12">
        <v>181</v>
      </c>
      <c r="F11" s="12">
        <v>1008</v>
      </c>
      <c r="G11" s="12">
        <v>70</v>
      </c>
      <c r="H11" s="12">
        <v>0</v>
      </c>
      <c r="I11" s="12">
        <v>0</v>
      </c>
      <c r="J11" s="12">
        <v>0</v>
      </c>
      <c r="K11" s="12">
        <v>0</v>
      </c>
      <c r="L11" s="12">
        <v>1180</v>
      </c>
    </row>
    <row r="12" spans="1:12" ht="19.5" x14ac:dyDescent="0.3">
      <c r="A12" s="40" t="s">
        <v>17</v>
      </c>
      <c r="B12" s="10" t="s">
        <v>13</v>
      </c>
      <c r="C12" s="11">
        <v>2</v>
      </c>
      <c r="D12" s="11">
        <v>0</v>
      </c>
      <c r="E12" s="11">
        <v>18</v>
      </c>
      <c r="F12" s="11">
        <v>46</v>
      </c>
      <c r="G12" s="11">
        <v>0</v>
      </c>
      <c r="H12" s="11">
        <v>9</v>
      </c>
      <c r="I12" s="11">
        <v>0</v>
      </c>
      <c r="J12" s="11">
        <v>2</v>
      </c>
      <c r="K12" s="11">
        <v>0</v>
      </c>
      <c r="L12" s="11">
        <v>3</v>
      </c>
    </row>
    <row r="13" spans="1:12" ht="19.5" x14ac:dyDescent="0.3">
      <c r="A13" s="40"/>
      <c r="B13" s="9" t="s">
        <v>14</v>
      </c>
      <c r="C13" s="12">
        <v>0</v>
      </c>
      <c r="D13" s="12">
        <v>671</v>
      </c>
      <c r="E13" s="12">
        <v>103</v>
      </c>
      <c r="F13" s="12">
        <f>2523+12</f>
        <v>2535</v>
      </c>
      <c r="G13" s="12">
        <v>0</v>
      </c>
      <c r="H13" s="12">
        <v>320</v>
      </c>
      <c r="I13" s="12">
        <v>0</v>
      </c>
      <c r="J13" s="12">
        <v>0</v>
      </c>
      <c r="K13" s="12">
        <v>0</v>
      </c>
      <c r="L13" s="12">
        <v>0</v>
      </c>
    </row>
    <row r="14" spans="1:12" ht="19.5" x14ac:dyDescent="0.3">
      <c r="A14" s="40" t="s">
        <v>18</v>
      </c>
      <c r="B14" s="10" t="s">
        <v>13</v>
      </c>
      <c r="C14" s="11">
        <v>2</v>
      </c>
      <c r="D14" s="11">
        <v>0</v>
      </c>
      <c r="E14" s="11">
        <v>0</v>
      </c>
      <c r="F14" s="11">
        <v>0</v>
      </c>
      <c r="G14" s="11">
        <v>7</v>
      </c>
      <c r="H14" s="11">
        <v>0</v>
      </c>
      <c r="I14" s="11">
        <v>7</v>
      </c>
      <c r="J14" s="11">
        <v>10</v>
      </c>
      <c r="K14" s="11">
        <v>0</v>
      </c>
      <c r="L14" s="11">
        <v>0</v>
      </c>
    </row>
    <row r="15" spans="1:12" ht="19.5" x14ac:dyDescent="0.3">
      <c r="A15" s="40"/>
      <c r="B15" s="9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49</v>
      </c>
      <c r="J15" s="12">
        <v>119</v>
      </c>
      <c r="K15" s="12">
        <v>0</v>
      </c>
      <c r="L15" s="12">
        <v>0</v>
      </c>
    </row>
    <row r="16" spans="1:12" ht="19.5" x14ac:dyDescent="0.3">
      <c r="A16" s="40" t="s">
        <v>19</v>
      </c>
      <c r="B16" s="10" t="s">
        <v>13</v>
      </c>
      <c r="C16" s="11">
        <v>1</v>
      </c>
      <c r="D16" s="11">
        <v>1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9.5" x14ac:dyDescent="0.3">
      <c r="A17" s="40"/>
      <c r="B17" s="9" t="s">
        <v>14</v>
      </c>
      <c r="C17" s="12">
        <v>0</v>
      </c>
      <c r="D17" s="12">
        <v>0</v>
      </c>
      <c r="E17" s="12">
        <v>24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19.5" x14ac:dyDescent="0.3">
      <c r="A18" s="40" t="s">
        <v>20</v>
      </c>
      <c r="B18" s="10" t="s">
        <v>13</v>
      </c>
      <c r="C18" s="11">
        <v>1</v>
      </c>
      <c r="D18" s="11">
        <v>17</v>
      </c>
      <c r="E18" s="11">
        <v>0</v>
      </c>
      <c r="F18" s="11">
        <v>10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</row>
    <row r="19" spans="1:12" ht="19.5" x14ac:dyDescent="0.3">
      <c r="A19" s="40"/>
      <c r="B19" s="9" t="s">
        <v>14</v>
      </c>
      <c r="C19" s="12">
        <v>0</v>
      </c>
      <c r="D19" s="12">
        <v>455</v>
      </c>
      <c r="E19" s="12">
        <v>222</v>
      </c>
      <c r="F19" s="12">
        <v>246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9.5" x14ac:dyDescent="0.3">
      <c r="A20" s="48" t="s">
        <v>21</v>
      </c>
      <c r="B20" s="10" t="s">
        <v>13</v>
      </c>
      <c r="C20" s="11">
        <v>13</v>
      </c>
      <c r="D20" s="11">
        <v>6</v>
      </c>
      <c r="E20" s="11">
        <v>1</v>
      </c>
      <c r="F20" s="11">
        <v>6</v>
      </c>
      <c r="G20" s="11">
        <v>0</v>
      </c>
      <c r="H20" s="11">
        <v>4</v>
      </c>
      <c r="I20" s="11">
        <v>0</v>
      </c>
      <c r="J20" s="11">
        <v>0</v>
      </c>
      <c r="K20" s="11">
        <v>6</v>
      </c>
      <c r="L20" s="11">
        <v>6</v>
      </c>
    </row>
    <row r="21" spans="1:12" ht="19.5" x14ac:dyDescent="0.3">
      <c r="A21" s="40"/>
      <c r="B21" s="9" t="s">
        <v>14</v>
      </c>
      <c r="C21" s="12">
        <v>144</v>
      </c>
      <c r="D21" s="12">
        <v>28</v>
      </c>
      <c r="E21" s="12">
        <v>0</v>
      </c>
      <c r="F21" s="12">
        <v>27</v>
      </c>
      <c r="G21" s="12">
        <v>0</v>
      </c>
      <c r="H21" s="12">
        <v>42</v>
      </c>
      <c r="I21" s="12">
        <v>0</v>
      </c>
      <c r="J21" s="12">
        <v>0</v>
      </c>
      <c r="K21" s="12">
        <v>22</v>
      </c>
      <c r="L21" s="12">
        <v>21</v>
      </c>
    </row>
    <row r="22" spans="1:12" ht="19.5" x14ac:dyDescent="0.3">
      <c r="A22" s="48" t="s">
        <v>22</v>
      </c>
      <c r="B22" s="10" t="s">
        <v>13</v>
      </c>
      <c r="C22" s="11">
        <v>1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</row>
    <row r="23" spans="1:12" ht="19.5" x14ac:dyDescent="0.3">
      <c r="A23" s="40"/>
      <c r="B23" s="9" t="s">
        <v>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21</v>
      </c>
      <c r="J23" s="12">
        <v>0</v>
      </c>
      <c r="K23" s="12">
        <v>0</v>
      </c>
      <c r="L23" s="12">
        <v>0</v>
      </c>
    </row>
    <row r="25" spans="1:12" s="38" customFormat="1" ht="19.5" x14ac:dyDescent="0.3">
      <c r="C25" s="39"/>
      <c r="D25" s="39"/>
      <c r="E25" s="39"/>
      <c r="F25" s="39"/>
      <c r="G25" s="39"/>
      <c r="H25" s="39"/>
      <c r="I25" s="39"/>
      <c r="J25" s="39"/>
      <c r="K25" s="39"/>
      <c r="L25" s="39"/>
    </row>
  </sheetData>
  <mergeCells count="12">
    <mergeCell ref="A22:A23"/>
    <mergeCell ref="A12:A13"/>
    <mergeCell ref="A14:A15"/>
    <mergeCell ref="A16:A17"/>
    <mergeCell ref="A18:A19"/>
    <mergeCell ref="A20:A21"/>
    <mergeCell ref="A10:A11"/>
    <mergeCell ref="K1:L1"/>
    <mergeCell ref="A4:B5"/>
    <mergeCell ref="C4:L4"/>
    <mergeCell ref="A6:A7"/>
    <mergeCell ref="A8:A9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zoomScaleNormal="100" zoomScaleSheetLayoutView="100" workbookViewId="0">
      <selection activeCell="A2" sqref="A2"/>
    </sheetView>
  </sheetViews>
  <sheetFormatPr defaultColWidth="8.875" defaultRowHeight="21" x14ac:dyDescent="0.35"/>
  <cols>
    <col min="1" max="1" width="5.5" style="35" customWidth="1"/>
    <col min="2" max="2" width="38.375" style="35" customWidth="1"/>
    <col min="3" max="8" width="10.25" style="35" customWidth="1"/>
    <col min="9" max="9" width="10.125" style="35" customWidth="1"/>
    <col min="10" max="17" width="10.25" style="35" customWidth="1"/>
    <col min="18" max="18" width="6.125" style="35" customWidth="1"/>
    <col min="19" max="19" width="6.5" style="35" customWidth="1"/>
    <col min="20" max="16384" width="8.875" style="35"/>
  </cols>
  <sheetData>
    <row r="1" spans="1:19" s="15" customFormat="1" ht="23.25" x14ac:dyDescent="0.35">
      <c r="A1" s="13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6"/>
    </row>
    <row r="2" spans="1:19" s="15" customForma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23</v>
      </c>
    </row>
    <row r="3" spans="1:19" s="15" customFormat="1" x14ac:dyDescent="0.35">
      <c r="A3" s="51" t="s">
        <v>24</v>
      </c>
      <c r="B3" s="51"/>
      <c r="C3" s="52" t="s">
        <v>25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26</v>
      </c>
      <c r="P3" s="51"/>
      <c r="Q3" s="51"/>
    </row>
    <row r="4" spans="1:19" s="15" customFormat="1" x14ac:dyDescent="0.35">
      <c r="A4" s="51"/>
      <c r="B4" s="51"/>
      <c r="C4" s="52" t="s">
        <v>27</v>
      </c>
      <c r="D4" s="52"/>
      <c r="E4" s="52"/>
      <c r="F4" s="52" t="s">
        <v>28</v>
      </c>
      <c r="G4" s="52"/>
      <c r="H4" s="52"/>
      <c r="I4" s="52" t="s">
        <v>29</v>
      </c>
      <c r="J4" s="52"/>
      <c r="K4" s="52"/>
      <c r="L4" s="52" t="s">
        <v>30</v>
      </c>
      <c r="M4" s="52"/>
      <c r="N4" s="52"/>
      <c r="O4" s="51"/>
      <c r="P4" s="51"/>
      <c r="Q4" s="51"/>
    </row>
    <row r="5" spans="1:19" s="15" customFormat="1" x14ac:dyDescent="0.35">
      <c r="A5" s="51"/>
      <c r="B5" s="51"/>
      <c r="C5" s="18" t="s">
        <v>31</v>
      </c>
      <c r="D5" s="18" t="s">
        <v>32</v>
      </c>
      <c r="E5" s="18" t="s">
        <v>33</v>
      </c>
      <c r="F5" s="18" t="s">
        <v>31</v>
      </c>
      <c r="G5" s="18" t="s">
        <v>32</v>
      </c>
      <c r="H5" s="18" t="s">
        <v>33</v>
      </c>
      <c r="I5" s="18" t="s">
        <v>31</v>
      </c>
      <c r="J5" s="18" t="s">
        <v>32</v>
      </c>
      <c r="K5" s="18" t="s">
        <v>33</v>
      </c>
      <c r="L5" s="18" t="s">
        <v>31</v>
      </c>
      <c r="M5" s="18" t="s">
        <v>32</v>
      </c>
      <c r="N5" s="18" t="s">
        <v>33</v>
      </c>
      <c r="O5" s="18" t="s">
        <v>31</v>
      </c>
      <c r="P5" s="18" t="s">
        <v>32</v>
      </c>
      <c r="Q5" s="18" t="s">
        <v>33</v>
      </c>
    </row>
    <row r="6" spans="1:19" s="14" customFormat="1" x14ac:dyDescent="0.35">
      <c r="A6" s="19" t="s">
        <v>18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9" s="17" customFormat="1" ht="18.75" x14ac:dyDescent="0.3">
      <c r="A7" s="22"/>
      <c r="B7" s="23" t="s">
        <v>9</v>
      </c>
      <c r="C7" s="24">
        <v>34</v>
      </c>
      <c r="D7" s="24">
        <v>35</v>
      </c>
      <c r="E7" s="24">
        <f>SUM(C7:D7)</f>
        <v>69</v>
      </c>
      <c r="F7" s="24"/>
      <c r="G7" s="24"/>
      <c r="H7" s="24"/>
      <c r="I7" s="24"/>
      <c r="J7" s="24"/>
      <c r="K7" s="24"/>
      <c r="L7" s="24"/>
      <c r="M7" s="24"/>
      <c r="N7" s="24"/>
      <c r="O7" s="24">
        <f>C7+F7+I7+L7</f>
        <v>34</v>
      </c>
      <c r="P7" s="24">
        <f>D7+G7+J7+M7</f>
        <v>35</v>
      </c>
      <c r="Q7" s="24">
        <f>O7+P7</f>
        <v>69</v>
      </c>
      <c r="S7" s="36"/>
    </row>
    <row r="8" spans="1:19" s="17" customFormat="1" ht="18.75" x14ac:dyDescent="0.3">
      <c r="A8" s="22"/>
      <c r="B8" s="23" t="s">
        <v>34</v>
      </c>
      <c r="C8" s="24">
        <v>11</v>
      </c>
      <c r="D8" s="24">
        <v>38</v>
      </c>
      <c r="E8" s="24">
        <f t="shared" ref="E8:E69" si="0">SUM(C8:D8)</f>
        <v>49</v>
      </c>
      <c r="F8" s="24"/>
      <c r="G8" s="24"/>
      <c r="H8" s="24"/>
      <c r="I8" s="24"/>
      <c r="J8" s="24"/>
      <c r="K8" s="24"/>
      <c r="L8" s="24"/>
      <c r="M8" s="24"/>
      <c r="N8" s="24"/>
      <c r="O8" s="24">
        <f t="shared" ref="O8:P69" si="1">C8+F8+I8+L8</f>
        <v>11</v>
      </c>
      <c r="P8" s="24">
        <f t="shared" si="1"/>
        <v>38</v>
      </c>
      <c r="Q8" s="24">
        <f t="shared" ref="Q8:Q69" si="2">O8+P8</f>
        <v>49</v>
      </c>
    </row>
    <row r="9" spans="1:19" s="17" customFormat="1" ht="18.75" x14ac:dyDescent="0.3">
      <c r="A9" s="22"/>
      <c r="B9" s="23" t="s">
        <v>35</v>
      </c>
      <c r="C9" s="24">
        <v>14</v>
      </c>
      <c r="D9" s="24">
        <v>36</v>
      </c>
      <c r="E9" s="24">
        <f t="shared" si="0"/>
        <v>50</v>
      </c>
      <c r="F9" s="24"/>
      <c r="G9" s="24"/>
      <c r="H9" s="24"/>
      <c r="I9" s="24"/>
      <c r="J9" s="24"/>
      <c r="K9" s="24"/>
      <c r="L9" s="24"/>
      <c r="M9" s="24"/>
      <c r="N9" s="24"/>
      <c r="O9" s="24">
        <f t="shared" si="1"/>
        <v>14</v>
      </c>
      <c r="P9" s="24">
        <f t="shared" si="1"/>
        <v>36</v>
      </c>
      <c r="Q9" s="24">
        <f t="shared" si="2"/>
        <v>50</v>
      </c>
    </row>
    <row r="10" spans="1:19" s="14" customFormat="1" x14ac:dyDescent="0.35">
      <c r="A10" s="25" t="s">
        <v>36</v>
      </c>
      <c r="B10" s="26"/>
      <c r="C10" s="27">
        <f>SUM(C7:C9)</f>
        <v>59</v>
      </c>
      <c r="D10" s="27">
        <f>SUM(D7:D9)</f>
        <v>109</v>
      </c>
      <c r="E10" s="27">
        <f>SUM(C10:D10)</f>
        <v>168</v>
      </c>
      <c r="F10" s="27"/>
      <c r="G10" s="27"/>
      <c r="H10" s="27"/>
      <c r="I10" s="27"/>
      <c r="J10" s="27"/>
      <c r="K10" s="27"/>
      <c r="L10" s="27"/>
      <c r="M10" s="27"/>
      <c r="N10" s="27"/>
      <c r="O10" s="27">
        <f>C10+F10+I10+L10</f>
        <v>59</v>
      </c>
      <c r="P10" s="27">
        <f t="shared" si="1"/>
        <v>109</v>
      </c>
      <c r="Q10" s="27">
        <f t="shared" si="2"/>
        <v>168</v>
      </c>
    </row>
    <row r="11" spans="1:19" s="14" customFormat="1" x14ac:dyDescent="0.35">
      <c r="A11" s="28" t="s">
        <v>12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9" s="17" customFormat="1" ht="18.75" x14ac:dyDescent="0.3">
      <c r="A12" s="22"/>
      <c r="B12" s="23" t="s">
        <v>38</v>
      </c>
      <c r="C12" s="24">
        <v>0</v>
      </c>
      <c r="D12" s="24">
        <v>0</v>
      </c>
      <c r="E12" s="24">
        <f t="shared" si="0"/>
        <v>0</v>
      </c>
      <c r="F12" s="24"/>
      <c r="G12" s="24"/>
      <c r="H12" s="24"/>
      <c r="I12" s="24">
        <v>22</v>
      </c>
      <c r="J12" s="24">
        <v>18</v>
      </c>
      <c r="K12" s="24">
        <f t="shared" ref="K12" si="3">SUM(I12:J12)</f>
        <v>40</v>
      </c>
      <c r="L12" s="24">
        <v>12</v>
      </c>
      <c r="M12" s="24">
        <v>11</v>
      </c>
      <c r="N12" s="24">
        <f t="shared" ref="N12" si="4">SUM(L12:M12)</f>
        <v>23</v>
      </c>
      <c r="O12" s="24">
        <f t="shared" si="1"/>
        <v>34</v>
      </c>
      <c r="P12" s="24">
        <f t="shared" si="1"/>
        <v>29</v>
      </c>
      <c r="Q12" s="24">
        <f t="shared" si="2"/>
        <v>63</v>
      </c>
      <c r="S12" s="36"/>
    </row>
    <row r="13" spans="1:19" s="17" customFormat="1" ht="18.75" x14ac:dyDescent="0.3">
      <c r="A13" s="22"/>
      <c r="B13" s="23" t="s">
        <v>39</v>
      </c>
      <c r="C13" s="24">
        <v>33</v>
      </c>
      <c r="D13" s="24">
        <v>336</v>
      </c>
      <c r="E13" s="24">
        <f t="shared" si="0"/>
        <v>369</v>
      </c>
      <c r="F13" s="24"/>
      <c r="G13" s="24"/>
      <c r="H13" s="24"/>
      <c r="I13" s="24"/>
      <c r="J13" s="24"/>
      <c r="K13" s="24"/>
      <c r="L13" s="24"/>
      <c r="M13" s="24"/>
      <c r="N13" s="24"/>
      <c r="O13" s="24">
        <f t="shared" si="1"/>
        <v>33</v>
      </c>
      <c r="P13" s="24">
        <f t="shared" si="1"/>
        <v>336</v>
      </c>
      <c r="Q13" s="24">
        <f t="shared" si="2"/>
        <v>369</v>
      </c>
      <c r="S13" s="36"/>
    </row>
    <row r="14" spans="1:19" s="17" customFormat="1" ht="18.75" x14ac:dyDescent="0.3">
      <c r="A14" s="22"/>
      <c r="B14" s="23" t="s">
        <v>40</v>
      </c>
      <c r="C14" s="24">
        <v>7</v>
      </c>
      <c r="D14" s="24">
        <v>288</v>
      </c>
      <c r="E14" s="24">
        <f t="shared" si="0"/>
        <v>295</v>
      </c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1"/>
        <v>7</v>
      </c>
      <c r="P14" s="24">
        <f t="shared" si="1"/>
        <v>288</v>
      </c>
      <c r="Q14" s="24">
        <f t="shared" si="2"/>
        <v>295</v>
      </c>
    </row>
    <row r="15" spans="1:19" s="17" customFormat="1" ht="18.75" x14ac:dyDescent="0.3">
      <c r="A15" s="22"/>
      <c r="B15" s="23" t="s">
        <v>120</v>
      </c>
      <c r="C15" s="24">
        <v>9</v>
      </c>
      <c r="D15" s="24">
        <v>22</v>
      </c>
      <c r="E15" s="24">
        <f t="shared" ref="E15" si="5">SUM(C15:D15)</f>
        <v>31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f t="shared" ref="O15" si="6">C15+F15+I15+L15</f>
        <v>9</v>
      </c>
      <c r="P15" s="24">
        <f t="shared" ref="P15" si="7">D15+G15+J15+M15</f>
        <v>22</v>
      </c>
      <c r="Q15" s="24">
        <f t="shared" ref="Q15" si="8">O15+P15</f>
        <v>31</v>
      </c>
    </row>
    <row r="16" spans="1:19" s="17" customFormat="1" ht="18.75" x14ac:dyDescent="0.3">
      <c r="A16" s="22"/>
      <c r="B16" s="23" t="s">
        <v>9</v>
      </c>
      <c r="C16" s="24">
        <v>67</v>
      </c>
      <c r="D16" s="24">
        <v>86</v>
      </c>
      <c r="E16" s="24">
        <f>SUM(C16:D16)</f>
        <v>153</v>
      </c>
      <c r="F16" s="24"/>
      <c r="G16" s="24"/>
      <c r="H16" s="24"/>
      <c r="I16" s="24"/>
      <c r="J16" s="24"/>
      <c r="K16" s="24"/>
      <c r="L16" s="24"/>
      <c r="M16" s="24"/>
      <c r="N16" s="24"/>
      <c r="O16" s="24">
        <f>C16+F16+I16+L16</f>
        <v>67</v>
      </c>
      <c r="P16" s="24">
        <f>D16+G16+J16+M16</f>
        <v>86</v>
      </c>
      <c r="Q16" s="24">
        <f>O16+P16</f>
        <v>153</v>
      </c>
      <c r="S16" s="36"/>
    </row>
    <row r="17" spans="1:19" s="17" customFormat="1" ht="18.75" x14ac:dyDescent="0.3">
      <c r="A17" s="22"/>
      <c r="B17" s="23" t="s">
        <v>41</v>
      </c>
      <c r="C17" s="24">
        <v>85</v>
      </c>
      <c r="D17" s="24">
        <v>198</v>
      </c>
      <c r="E17" s="24">
        <f t="shared" si="0"/>
        <v>283</v>
      </c>
      <c r="F17" s="24"/>
      <c r="G17" s="24"/>
      <c r="H17" s="24"/>
      <c r="I17" s="24"/>
      <c r="J17" s="24"/>
      <c r="K17" s="24"/>
      <c r="L17" s="24"/>
      <c r="M17" s="24"/>
      <c r="N17" s="24"/>
      <c r="O17" s="24">
        <f t="shared" si="1"/>
        <v>85</v>
      </c>
      <c r="P17" s="24">
        <f t="shared" si="1"/>
        <v>198</v>
      </c>
      <c r="Q17" s="24">
        <f t="shared" si="2"/>
        <v>283</v>
      </c>
      <c r="S17" s="36"/>
    </row>
    <row r="18" spans="1:19" s="17" customFormat="1" ht="18.75" x14ac:dyDescent="0.3">
      <c r="A18" s="22"/>
      <c r="B18" s="23" t="s">
        <v>42</v>
      </c>
      <c r="C18" s="24">
        <v>100</v>
      </c>
      <c r="D18" s="24">
        <v>71</v>
      </c>
      <c r="E18" s="24">
        <f t="shared" si="0"/>
        <v>171</v>
      </c>
      <c r="F18" s="24"/>
      <c r="G18" s="24"/>
      <c r="H18" s="24"/>
      <c r="I18" s="24"/>
      <c r="J18" s="24"/>
      <c r="K18" s="24"/>
      <c r="L18" s="24"/>
      <c r="M18" s="24"/>
      <c r="N18" s="24"/>
      <c r="O18" s="24">
        <f t="shared" si="1"/>
        <v>100</v>
      </c>
      <c r="P18" s="24">
        <f t="shared" si="1"/>
        <v>71</v>
      </c>
      <c r="Q18" s="24">
        <f t="shared" si="2"/>
        <v>171</v>
      </c>
    </row>
    <row r="19" spans="1:19" s="17" customFormat="1" ht="18.75" x14ac:dyDescent="0.3">
      <c r="A19" s="22"/>
      <c r="B19" s="23" t="s">
        <v>37</v>
      </c>
      <c r="C19" s="24">
        <v>30</v>
      </c>
      <c r="D19" s="24">
        <v>149</v>
      </c>
      <c r="E19" s="24">
        <f>SUM(C19:D19)</f>
        <v>179</v>
      </c>
      <c r="F19" s="24"/>
      <c r="G19" s="24"/>
      <c r="H19" s="24"/>
      <c r="I19" s="24"/>
      <c r="J19" s="24"/>
      <c r="K19" s="24"/>
      <c r="L19" s="24"/>
      <c r="M19" s="24"/>
      <c r="N19" s="24"/>
      <c r="O19" s="24">
        <f>C19+F19+I19+L19</f>
        <v>30</v>
      </c>
      <c r="P19" s="24">
        <f>D19+G19+J19+M19</f>
        <v>149</v>
      </c>
      <c r="Q19" s="24">
        <f>O19+P19</f>
        <v>179</v>
      </c>
    </row>
    <row r="20" spans="1:19" s="17" customFormat="1" ht="18.75" x14ac:dyDescent="0.3">
      <c r="A20" s="22"/>
      <c r="B20" s="23" t="s">
        <v>43</v>
      </c>
      <c r="C20" s="24">
        <v>65</v>
      </c>
      <c r="D20" s="24">
        <v>234</v>
      </c>
      <c r="E20" s="24">
        <f t="shared" si="0"/>
        <v>299</v>
      </c>
      <c r="F20" s="24"/>
      <c r="G20" s="24"/>
      <c r="H20" s="24"/>
      <c r="I20" s="24"/>
      <c r="J20" s="24"/>
      <c r="K20" s="24"/>
      <c r="L20" s="24"/>
      <c r="M20" s="24"/>
      <c r="N20" s="24"/>
      <c r="O20" s="24">
        <f t="shared" si="1"/>
        <v>65</v>
      </c>
      <c r="P20" s="24">
        <f t="shared" si="1"/>
        <v>234</v>
      </c>
      <c r="Q20" s="24">
        <f t="shared" si="2"/>
        <v>299</v>
      </c>
    </row>
    <row r="21" spans="1:19" s="17" customFormat="1" ht="18.75" x14ac:dyDescent="0.3">
      <c r="A21" s="22"/>
      <c r="B21" s="23" t="s">
        <v>44</v>
      </c>
      <c r="C21" s="24">
        <v>34</v>
      </c>
      <c r="D21" s="24">
        <v>218</v>
      </c>
      <c r="E21" s="24">
        <f t="shared" si="0"/>
        <v>252</v>
      </c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1"/>
        <v>34</v>
      </c>
      <c r="P21" s="24">
        <f t="shared" si="1"/>
        <v>218</v>
      </c>
      <c r="Q21" s="24">
        <f t="shared" si="2"/>
        <v>252</v>
      </c>
    </row>
    <row r="22" spans="1:19" s="17" customFormat="1" ht="18.75" x14ac:dyDescent="0.3">
      <c r="A22" s="22"/>
      <c r="B22" s="23" t="s">
        <v>45</v>
      </c>
      <c r="C22" s="24">
        <v>195</v>
      </c>
      <c r="D22" s="24">
        <v>77</v>
      </c>
      <c r="E22" s="24">
        <f t="shared" si="0"/>
        <v>272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f t="shared" si="1"/>
        <v>195</v>
      </c>
      <c r="P22" s="24">
        <f t="shared" si="1"/>
        <v>77</v>
      </c>
      <c r="Q22" s="24">
        <f t="shared" si="2"/>
        <v>272</v>
      </c>
      <c r="S22" s="36"/>
    </row>
    <row r="23" spans="1:19" s="17" customFormat="1" ht="18.75" x14ac:dyDescent="0.3">
      <c r="A23" s="22"/>
      <c r="B23" s="23" t="s">
        <v>46</v>
      </c>
      <c r="C23" s="24">
        <v>32</v>
      </c>
      <c r="D23" s="24">
        <v>170</v>
      </c>
      <c r="E23" s="24">
        <f t="shared" si="0"/>
        <v>202</v>
      </c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1"/>
        <v>32</v>
      </c>
      <c r="P23" s="24">
        <f t="shared" si="1"/>
        <v>170</v>
      </c>
      <c r="Q23" s="24">
        <f t="shared" si="2"/>
        <v>202</v>
      </c>
    </row>
    <row r="24" spans="1:19" s="17" customFormat="1" ht="18.75" x14ac:dyDescent="0.3">
      <c r="A24" s="22"/>
      <c r="B24" s="23" t="s">
        <v>47</v>
      </c>
      <c r="C24" s="24">
        <v>166</v>
      </c>
      <c r="D24" s="24">
        <v>84</v>
      </c>
      <c r="E24" s="24">
        <f t="shared" si="0"/>
        <v>250</v>
      </c>
      <c r="F24" s="24"/>
      <c r="G24" s="24"/>
      <c r="H24" s="24"/>
      <c r="I24" s="24"/>
      <c r="J24" s="24"/>
      <c r="K24" s="24"/>
      <c r="L24" s="24"/>
      <c r="M24" s="24"/>
      <c r="N24" s="24"/>
      <c r="O24" s="24">
        <f t="shared" si="1"/>
        <v>166</v>
      </c>
      <c r="P24" s="24">
        <f t="shared" si="1"/>
        <v>84</v>
      </c>
      <c r="Q24" s="24">
        <f t="shared" si="2"/>
        <v>250</v>
      </c>
    </row>
    <row r="25" spans="1:19" s="17" customFormat="1" ht="18.75" x14ac:dyDescent="0.3">
      <c r="A25" s="22"/>
      <c r="B25" s="23" t="s">
        <v>48</v>
      </c>
      <c r="C25" s="24">
        <v>60</v>
      </c>
      <c r="D25" s="24">
        <v>123</v>
      </c>
      <c r="E25" s="24">
        <f t="shared" si="0"/>
        <v>183</v>
      </c>
      <c r="F25" s="24"/>
      <c r="G25" s="24"/>
      <c r="H25" s="24"/>
      <c r="I25" s="24"/>
      <c r="J25" s="24"/>
      <c r="K25" s="24"/>
      <c r="L25" s="24"/>
      <c r="M25" s="24"/>
      <c r="N25" s="24"/>
      <c r="O25" s="24">
        <f t="shared" si="1"/>
        <v>60</v>
      </c>
      <c r="P25" s="24">
        <f t="shared" si="1"/>
        <v>123</v>
      </c>
      <c r="Q25" s="24">
        <f t="shared" si="2"/>
        <v>183</v>
      </c>
    </row>
    <row r="26" spans="1:19" s="17" customFormat="1" ht="18.75" x14ac:dyDescent="0.3">
      <c r="A26" s="22"/>
      <c r="B26" s="23" t="s">
        <v>50</v>
      </c>
      <c r="C26" s="24">
        <v>26</v>
      </c>
      <c r="D26" s="24">
        <v>245</v>
      </c>
      <c r="E26" s="24">
        <f t="shared" si="0"/>
        <v>271</v>
      </c>
      <c r="F26" s="24"/>
      <c r="G26" s="24"/>
      <c r="H26" s="24"/>
      <c r="I26" s="24"/>
      <c r="J26" s="24"/>
      <c r="K26" s="24"/>
      <c r="L26" s="24"/>
      <c r="M26" s="24"/>
      <c r="N26" s="24"/>
      <c r="O26" s="24">
        <f t="shared" si="1"/>
        <v>26</v>
      </c>
      <c r="P26" s="24">
        <f t="shared" si="1"/>
        <v>245</v>
      </c>
      <c r="Q26" s="24">
        <f t="shared" si="2"/>
        <v>271</v>
      </c>
    </row>
    <row r="27" spans="1:19" s="17" customFormat="1" ht="18.75" x14ac:dyDescent="0.3">
      <c r="A27" s="22"/>
      <c r="B27" s="23" t="s">
        <v>49</v>
      </c>
      <c r="C27" s="24">
        <v>54</v>
      </c>
      <c r="D27" s="24">
        <v>301</v>
      </c>
      <c r="E27" s="24">
        <f>SUM(C27:D27)</f>
        <v>355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f>C27+F27+I27+L27</f>
        <v>54</v>
      </c>
      <c r="P27" s="24">
        <f>D27+G27+J27+M27</f>
        <v>301</v>
      </c>
      <c r="Q27" s="24">
        <f>O27+P27</f>
        <v>355</v>
      </c>
    </row>
    <row r="28" spans="1:19" s="17" customFormat="1" ht="18.75" x14ac:dyDescent="0.3">
      <c r="A28" s="22"/>
      <c r="B28" s="23" t="s">
        <v>51</v>
      </c>
      <c r="C28" s="24">
        <v>63</v>
      </c>
      <c r="D28" s="24">
        <v>245</v>
      </c>
      <c r="E28" s="24">
        <f t="shared" si="0"/>
        <v>308</v>
      </c>
      <c r="F28" s="24"/>
      <c r="G28" s="24"/>
      <c r="H28" s="24"/>
      <c r="I28" s="24"/>
      <c r="J28" s="24"/>
      <c r="K28" s="24"/>
      <c r="L28" s="24"/>
      <c r="M28" s="24"/>
      <c r="N28" s="24"/>
      <c r="O28" s="24">
        <f t="shared" si="1"/>
        <v>63</v>
      </c>
      <c r="P28" s="24">
        <f t="shared" si="1"/>
        <v>245</v>
      </c>
      <c r="Q28" s="24">
        <f t="shared" si="2"/>
        <v>308</v>
      </c>
    </row>
    <row r="29" spans="1:19" s="17" customFormat="1" ht="18.75" x14ac:dyDescent="0.3">
      <c r="A29" s="22"/>
      <c r="B29" s="23" t="s">
        <v>52</v>
      </c>
      <c r="C29" s="24">
        <v>0</v>
      </c>
      <c r="D29" s="24">
        <v>0</v>
      </c>
      <c r="E29" s="24">
        <f t="shared" si="0"/>
        <v>0</v>
      </c>
      <c r="F29" s="24">
        <v>103</v>
      </c>
      <c r="G29" s="24">
        <v>250</v>
      </c>
      <c r="H29" s="24">
        <f>SUM(F29:G29)</f>
        <v>353</v>
      </c>
      <c r="I29" s="24"/>
      <c r="J29" s="24"/>
      <c r="K29" s="24"/>
      <c r="L29" s="24"/>
      <c r="M29" s="24"/>
      <c r="N29" s="24"/>
      <c r="O29" s="24">
        <f t="shared" si="1"/>
        <v>103</v>
      </c>
      <c r="P29" s="24">
        <f t="shared" si="1"/>
        <v>250</v>
      </c>
      <c r="Q29" s="24">
        <f t="shared" si="2"/>
        <v>353</v>
      </c>
    </row>
    <row r="30" spans="1:19" s="17" customFormat="1" ht="18.75" x14ac:dyDescent="0.3">
      <c r="A30" s="22"/>
      <c r="B30" s="23" t="s">
        <v>130</v>
      </c>
      <c r="C30" s="24">
        <v>0</v>
      </c>
      <c r="D30" s="24">
        <v>0</v>
      </c>
      <c r="E30" s="24">
        <f t="shared" ref="E30" si="9">SUM(C30:D30)</f>
        <v>0</v>
      </c>
      <c r="F30" s="24"/>
      <c r="G30" s="24"/>
      <c r="H30" s="24"/>
      <c r="I30" s="24">
        <v>5</v>
      </c>
      <c r="J30" s="24">
        <v>10</v>
      </c>
      <c r="K30" s="24">
        <f>SUM(I30:J30)</f>
        <v>15</v>
      </c>
      <c r="L30" s="24"/>
      <c r="M30" s="24"/>
      <c r="N30" s="24"/>
      <c r="O30" s="24">
        <f t="shared" si="1"/>
        <v>5</v>
      </c>
      <c r="P30" s="24">
        <f t="shared" si="1"/>
        <v>10</v>
      </c>
      <c r="Q30" s="24">
        <f t="shared" si="2"/>
        <v>15</v>
      </c>
    </row>
    <row r="31" spans="1:19" s="17" customFormat="1" ht="18.75" x14ac:dyDescent="0.3">
      <c r="A31" s="22"/>
      <c r="B31" s="23" t="s">
        <v>107</v>
      </c>
      <c r="C31" s="24">
        <v>39</v>
      </c>
      <c r="D31" s="24">
        <v>248</v>
      </c>
      <c r="E31" s="24">
        <f t="shared" ref="E31" si="10">SUM(C31:D31)</f>
        <v>287</v>
      </c>
      <c r="F31" s="24"/>
      <c r="G31" s="24"/>
      <c r="H31" s="24"/>
      <c r="I31" s="24"/>
      <c r="J31" s="24"/>
      <c r="K31" s="24"/>
      <c r="L31" s="24"/>
      <c r="M31" s="24"/>
      <c r="N31" s="24"/>
      <c r="O31" s="24">
        <f t="shared" ref="O31" si="11">C31+F31+I31+L31</f>
        <v>39</v>
      </c>
      <c r="P31" s="24">
        <f t="shared" ref="P31" si="12">D31+G31+J31+M31</f>
        <v>248</v>
      </c>
      <c r="Q31" s="24">
        <f t="shared" ref="Q31" si="13">O31+P31</f>
        <v>287</v>
      </c>
    </row>
    <row r="32" spans="1:19" s="17" customFormat="1" ht="18.75" x14ac:dyDescent="0.3">
      <c r="A32" s="22"/>
      <c r="B32" s="23" t="s">
        <v>94</v>
      </c>
      <c r="C32" s="24">
        <v>0</v>
      </c>
      <c r="D32" s="24">
        <v>0</v>
      </c>
      <c r="E32" s="24">
        <f t="shared" ref="E32" si="14">SUM(C32:D32)</f>
        <v>0</v>
      </c>
      <c r="F32" s="24"/>
      <c r="G32" s="24"/>
      <c r="H32" s="24"/>
      <c r="I32" s="24">
        <v>4</v>
      </c>
      <c r="J32" s="24">
        <v>12</v>
      </c>
      <c r="K32" s="24">
        <f>SUM(I32:J32)</f>
        <v>16</v>
      </c>
      <c r="L32" s="24"/>
      <c r="M32" s="24"/>
      <c r="N32" s="24"/>
      <c r="O32" s="24">
        <f t="shared" ref="O32" si="15">C32+F32+I32+L32</f>
        <v>4</v>
      </c>
      <c r="P32" s="24">
        <f t="shared" ref="P32" si="16">D32+G32+J32+M32</f>
        <v>12</v>
      </c>
      <c r="Q32" s="24">
        <f t="shared" ref="Q32" si="17">O32+P32</f>
        <v>16</v>
      </c>
    </row>
    <row r="33" spans="1:19" s="17" customFormat="1" ht="18.75" x14ac:dyDescent="0.3">
      <c r="A33" s="22"/>
      <c r="B33" s="23" t="s">
        <v>53</v>
      </c>
      <c r="C33" s="24">
        <v>83</v>
      </c>
      <c r="D33" s="24">
        <v>144</v>
      </c>
      <c r="E33" s="24">
        <f t="shared" si="0"/>
        <v>227</v>
      </c>
      <c r="F33" s="24"/>
      <c r="G33" s="24"/>
      <c r="H33" s="24"/>
      <c r="I33" s="24"/>
      <c r="J33" s="24"/>
      <c r="K33" s="24"/>
      <c r="L33" s="24"/>
      <c r="M33" s="24"/>
      <c r="N33" s="24"/>
      <c r="O33" s="24">
        <f t="shared" si="1"/>
        <v>83</v>
      </c>
      <c r="P33" s="24">
        <f t="shared" si="1"/>
        <v>144</v>
      </c>
      <c r="Q33" s="24">
        <f t="shared" si="2"/>
        <v>227</v>
      </c>
    </row>
    <row r="34" spans="1:19" s="17" customFormat="1" ht="18.75" x14ac:dyDescent="0.3">
      <c r="A34" s="22"/>
      <c r="B34" s="23" t="s">
        <v>54</v>
      </c>
      <c r="C34" s="24">
        <v>105</v>
      </c>
      <c r="D34" s="24">
        <v>189</v>
      </c>
      <c r="E34" s="24">
        <f t="shared" si="0"/>
        <v>294</v>
      </c>
      <c r="F34" s="24"/>
      <c r="G34" s="24"/>
      <c r="H34" s="24"/>
      <c r="I34" s="24"/>
      <c r="J34" s="24"/>
      <c r="K34" s="24"/>
      <c r="L34" s="24"/>
      <c r="M34" s="24"/>
      <c r="N34" s="24"/>
      <c r="O34" s="24">
        <f t="shared" si="1"/>
        <v>105</v>
      </c>
      <c r="P34" s="24">
        <f t="shared" si="1"/>
        <v>189</v>
      </c>
      <c r="Q34" s="24">
        <f t="shared" si="2"/>
        <v>294</v>
      </c>
    </row>
    <row r="35" spans="1:19" s="17" customFormat="1" ht="18.75" x14ac:dyDescent="0.3">
      <c r="A35" s="22"/>
      <c r="B35" s="23" t="s">
        <v>55</v>
      </c>
      <c r="C35" s="24">
        <v>15</v>
      </c>
      <c r="D35" s="24">
        <v>12</v>
      </c>
      <c r="E35" s="24">
        <f t="shared" ref="E35" si="18">SUM(C35:D35)</f>
        <v>27</v>
      </c>
      <c r="F35" s="24"/>
      <c r="G35" s="24"/>
      <c r="H35" s="24"/>
      <c r="I35" s="24"/>
      <c r="J35" s="24"/>
      <c r="K35" s="24"/>
      <c r="L35" s="24"/>
      <c r="M35" s="24"/>
      <c r="N35" s="24"/>
      <c r="O35" s="24">
        <f t="shared" ref="O35" si="19">C35+F35+I35+L35</f>
        <v>15</v>
      </c>
      <c r="P35" s="24">
        <f t="shared" ref="P35" si="20">D35+G35+J35+M35</f>
        <v>12</v>
      </c>
      <c r="Q35" s="24">
        <f t="shared" ref="Q35" si="21">O35+P35</f>
        <v>27</v>
      </c>
    </row>
    <row r="36" spans="1:19" s="17" customFormat="1" ht="18.75" x14ac:dyDescent="0.3">
      <c r="A36" s="22"/>
      <c r="B36" s="23" t="s">
        <v>111</v>
      </c>
      <c r="C36" s="24">
        <v>33</v>
      </c>
      <c r="D36" s="24">
        <v>42</v>
      </c>
      <c r="E36" s="24">
        <f t="shared" si="0"/>
        <v>75</v>
      </c>
      <c r="F36" s="24"/>
      <c r="G36" s="24"/>
      <c r="H36" s="24"/>
      <c r="I36" s="24"/>
      <c r="J36" s="24"/>
      <c r="K36" s="24"/>
      <c r="L36" s="24"/>
      <c r="M36" s="24"/>
      <c r="N36" s="24"/>
      <c r="O36" s="24">
        <f t="shared" si="1"/>
        <v>33</v>
      </c>
      <c r="P36" s="24">
        <f t="shared" si="1"/>
        <v>42</v>
      </c>
      <c r="Q36" s="24">
        <f t="shared" si="2"/>
        <v>75</v>
      </c>
    </row>
    <row r="37" spans="1:19" s="14" customFormat="1" x14ac:dyDescent="0.35">
      <c r="A37" s="25" t="s">
        <v>56</v>
      </c>
      <c r="B37" s="26"/>
      <c r="C37" s="27">
        <f>SUM(C12:C36)</f>
        <v>1301</v>
      </c>
      <c r="D37" s="27">
        <f>SUM(D12:D36)</f>
        <v>3482</v>
      </c>
      <c r="E37" s="27">
        <f>SUM(C37:D37)</f>
        <v>4783</v>
      </c>
      <c r="F37" s="27">
        <f>SUM(F12:F36)</f>
        <v>103</v>
      </c>
      <c r="G37" s="27">
        <f>SUM(G12:G36)</f>
        <v>250</v>
      </c>
      <c r="H37" s="27">
        <f>SUM(F37:G37)</f>
        <v>353</v>
      </c>
      <c r="I37" s="27">
        <f>SUM(I12:I36)</f>
        <v>31</v>
      </c>
      <c r="J37" s="27">
        <f>SUM(J12:J36)</f>
        <v>40</v>
      </c>
      <c r="K37" s="27">
        <f>SUM(I37:J37)</f>
        <v>71</v>
      </c>
      <c r="L37" s="27">
        <f>SUM(L12:L36)</f>
        <v>12</v>
      </c>
      <c r="M37" s="27">
        <f>SUM(M12:M36)</f>
        <v>11</v>
      </c>
      <c r="N37" s="27">
        <f>SUM(L37:M37)</f>
        <v>23</v>
      </c>
      <c r="O37" s="27">
        <f>C37+F37+I37+L37</f>
        <v>1447</v>
      </c>
      <c r="P37" s="27">
        <f t="shared" si="1"/>
        <v>3783</v>
      </c>
      <c r="Q37" s="27">
        <f t="shared" si="2"/>
        <v>5230</v>
      </c>
      <c r="S37" s="37"/>
    </row>
    <row r="38" spans="1:19" s="14" customFormat="1" x14ac:dyDescent="0.35">
      <c r="A38" s="28" t="s">
        <v>16</v>
      </c>
      <c r="B38" s="29"/>
      <c r="C38" s="30"/>
      <c r="D38" s="30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9" s="17" customFormat="1" ht="18.75" x14ac:dyDescent="0.3">
      <c r="A39" s="22"/>
      <c r="B39" s="23" t="s">
        <v>108</v>
      </c>
      <c r="C39" s="24">
        <v>171</v>
      </c>
      <c r="D39" s="24">
        <v>570</v>
      </c>
      <c r="E39" s="24">
        <f t="shared" ref="E39:E41" si="22">SUM(C39:D39)</f>
        <v>741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:O41" si="23">C39+F39+I39+L39</f>
        <v>171</v>
      </c>
      <c r="P39" s="24">
        <f t="shared" ref="P39:P41" si="24">D39+G39+J39+M39</f>
        <v>570</v>
      </c>
      <c r="Q39" s="24">
        <f t="shared" ref="Q39:Q41" si="25">O39+P39</f>
        <v>741</v>
      </c>
    </row>
    <row r="40" spans="1:19" s="17" customFormat="1" ht="18.75" x14ac:dyDescent="0.3">
      <c r="A40" s="22"/>
      <c r="B40" s="23" t="s">
        <v>57</v>
      </c>
      <c r="C40" s="24">
        <v>148</v>
      </c>
      <c r="D40" s="24">
        <v>291</v>
      </c>
      <c r="E40" s="24">
        <f t="shared" ref="E40" si="26">SUM(C40:D40)</f>
        <v>439</v>
      </c>
      <c r="F40" s="24"/>
      <c r="G40" s="24"/>
      <c r="H40" s="24"/>
      <c r="I40" s="24"/>
      <c r="J40" s="24"/>
      <c r="K40" s="24"/>
      <c r="L40" s="24"/>
      <c r="M40" s="24"/>
      <c r="N40" s="24"/>
      <c r="O40" s="24">
        <f t="shared" ref="O40" si="27">C40+F40+I40+L40</f>
        <v>148</v>
      </c>
      <c r="P40" s="24">
        <f t="shared" ref="P40" si="28">D40+G40+J40+M40</f>
        <v>291</v>
      </c>
      <c r="Q40" s="24">
        <f t="shared" ref="Q40" si="29">O40+P40</f>
        <v>439</v>
      </c>
    </row>
    <row r="41" spans="1:19" s="17" customFormat="1" ht="18.75" x14ac:dyDescent="0.3">
      <c r="A41" s="22"/>
      <c r="B41" s="23" t="s">
        <v>102</v>
      </c>
      <c r="C41" s="24">
        <v>135</v>
      </c>
      <c r="D41" s="24">
        <v>16</v>
      </c>
      <c r="E41" s="24">
        <f t="shared" si="22"/>
        <v>151</v>
      </c>
      <c r="F41" s="24"/>
      <c r="G41" s="24"/>
      <c r="H41" s="24"/>
      <c r="I41" s="24"/>
      <c r="J41" s="24"/>
      <c r="K41" s="24"/>
      <c r="L41" s="24"/>
      <c r="M41" s="24"/>
      <c r="N41" s="24"/>
      <c r="O41" s="24">
        <f t="shared" si="23"/>
        <v>135</v>
      </c>
      <c r="P41" s="24">
        <f t="shared" si="24"/>
        <v>16</v>
      </c>
      <c r="Q41" s="24">
        <f t="shared" si="25"/>
        <v>151</v>
      </c>
      <c r="S41" s="36"/>
    </row>
    <row r="42" spans="1:19" s="17" customFormat="1" ht="18.75" x14ac:dyDescent="0.3">
      <c r="A42" s="22"/>
      <c r="B42" s="23" t="s">
        <v>58</v>
      </c>
      <c r="C42" s="24">
        <v>1</v>
      </c>
      <c r="D42" s="24">
        <v>0</v>
      </c>
      <c r="E42" s="24">
        <f t="shared" si="0"/>
        <v>1</v>
      </c>
      <c r="F42" s="24"/>
      <c r="G42" s="24"/>
      <c r="H42" s="24"/>
      <c r="I42" s="24"/>
      <c r="J42" s="24"/>
      <c r="K42" s="24"/>
      <c r="L42" s="24"/>
      <c r="M42" s="24"/>
      <c r="N42" s="24"/>
      <c r="O42" s="24">
        <f t="shared" si="1"/>
        <v>1</v>
      </c>
      <c r="P42" s="24">
        <f t="shared" si="1"/>
        <v>0</v>
      </c>
      <c r="Q42" s="24">
        <f t="shared" si="2"/>
        <v>1</v>
      </c>
    </row>
    <row r="43" spans="1:19" s="17" customFormat="1" ht="18.75" x14ac:dyDescent="0.3">
      <c r="A43" s="22"/>
      <c r="B43" s="23" t="s">
        <v>59</v>
      </c>
      <c r="C43" s="24">
        <v>2</v>
      </c>
      <c r="D43" s="24">
        <v>0</v>
      </c>
      <c r="E43" s="24">
        <f t="shared" si="0"/>
        <v>2</v>
      </c>
      <c r="F43" s="24"/>
      <c r="G43" s="24"/>
      <c r="H43" s="24"/>
      <c r="I43" s="24"/>
      <c r="J43" s="24"/>
      <c r="K43" s="24"/>
      <c r="L43" s="24"/>
      <c r="M43" s="24"/>
      <c r="N43" s="24"/>
      <c r="O43" s="24">
        <f t="shared" si="1"/>
        <v>2</v>
      </c>
      <c r="P43" s="24">
        <f t="shared" si="1"/>
        <v>0</v>
      </c>
      <c r="Q43" s="24">
        <f t="shared" si="2"/>
        <v>2</v>
      </c>
    </row>
    <row r="44" spans="1:19" s="17" customFormat="1" ht="18.75" x14ac:dyDescent="0.3">
      <c r="A44" s="22"/>
      <c r="B44" s="23" t="s">
        <v>60</v>
      </c>
      <c r="C44" s="24">
        <v>189</v>
      </c>
      <c r="D44" s="24">
        <v>232</v>
      </c>
      <c r="E44" s="24">
        <f t="shared" si="0"/>
        <v>421</v>
      </c>
      <c r="F44" s="24"/>
      <c r="G44" s="24"/>
      <c r="H44" s="24"/>
      <c r="I44" s="24"/>
      <c r="J44" s="24"/>
      <c r="K44" s="24"/>
      <c r="L44" s="24"/>
      <c r="M44" s="24"/>
      <c r="N44" s="24"/>
      <c r="O44" s="24">
        <f t="shared" si="1"/>
        <v>189</v>
      </c>
      <c r="P44" s="24">
        <f t="shared" si="1"/>
        <v>232</v>
      </c>
      <c r="Q44" s="24">
        <f t="shared" si="2"/>
        <v>421</v>
      </c>
      <c r="S44" s="36"/>
    </row>
    <row r="45" spans="1:19" s="17" customFormat="1" ht="18.75" x14ac:dyDescent="0.3">
      <c r="A45" s="22"/>
      <c r="B45" s="23" t="s">
        <v>61</v>
      </c>
      <c r="C45" s="24">
        <v>18</v>
      </c>
      <c r="D45" s="24">
        <v>185</v>
      </c>
      <c r="E45" s="24">
        <f t="shared" si="0"/>
        <v>203</v>
      </c>
      <c r="F45" s="24"/>
      <c r="G45" s="24"/>
      <c r="H45" s="24"/>
      <c r="I45" s="24"/>
      <c r="J45" s="24"/>
      <c r="K45" s="24"/>
      <c r="L45" s="24"/>
      <c r="M45" s="24"/>
      <c r="N45" s="24"/>
      <c r="O45" s="24">
        <f t="shared" si="1"/>
        <v>18</v>
      </c>
      <c r="P45" s="24">
        <f t="shared" si="1"/>
        <v>185</v>
      </c>
      <c r="Q45" s="24">
        <f t="shared" si="2"/>
        <v>203</v>
      </c>
    </row>
    <row r="46" spans="1:19" s="17" customFormat="1" ht="18.75" x14ac:dyDescent="0.3">
      <c r="A46" s="22"/>
      <c r="B46" s="23" t="s">
        <v>50</v>
      </c>
      <c r="C46" s="24">
        <v>89</v>
      </c>
      <c r="D46" s="24">
        <v>365</v>
      </c>
      <c r="E46" s="24">
        <f t="shared" si="0"/>
        <v>454</v>
      </c>
      <c r="F46" s="24"/>
      <c r="G46" s="24"/>
      <c r="H46" s="24"/>
      <c r="I46" s="24"/>
      <c r="J46" s="24"/>
      <c r="K46" s="24"/>
      <c r="L46" s="24"/>
      <c r="M46" s="24"/>
      <c r="N46" s="24"/>
      <c r="O46" s="24">
        <f t="shared" si="1"/>
        <v>89</v>
      </c>
      <c r="P46" s="24">
        <f t="shared" si="1"/>
        <v>365</v>
      </c>
      <c r="Q46" s="24">
        <f t="shared" si="2"/>
        <v>454</v>
      </c>
    </row>
    <row r="47" spans="1:19" s="17" customFormat="1" ht="18.75" x14ac:dyDescent="0.3">
      <c r="A47" s="22"/>
      <c r="B47" s="23" t="s">
        <v>62</v>
      </c>
      <c r="C47" s="24">
        <v>123</v>
      </c>
      <c r="D47" s="24">
        <v>187</v>
      </c>
      <c r="E47" s="24">
        <f t="shared" si="0"/>
        <v>310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f t="shared" si="1"/>
        <v>123</v>
      </c>
      <c r="P47" s="24">
        <f t="shared" si="1"/>
        <v>187</v>
      </c>
      <c r="Q47" s="24">
        <f t="shared" si="2"/>
        <v>310</v>
      </c>
    </row>
    <row r="48" spans="1:19" s="17" customFormat="1" ht="18.75" x14ac:dyDescent="0.3">
      <c r="A48" s="22"/>
      <c r="B48" s="23" t="s">
        <v>49</v>
      </c>
      <c r="C48" s="24">
        <v>26</v>
      </c>
      <c r="D48" s="24">
        <v>173</v>
      </c>
      <c r="E48" s="24">
        <f>SUM(C48:D48)</f>
        <v>199</v>
      </c>
      <c r="F48" s="24"/>
      <c r="G48" s="24"/>
      <c r="H48" s="24"/>
      <c r="I48" s="24">
        <v>1</v>
      </c>
      <c r="J48" s="24">
        <v>0</v>
      </c>
      <c r="K48" s="24">
        <f>SUM(I48:J48)</f>
        <v>1</v>
      </c>
      <c r="L48" s="24"/>
      <c r="M48" s="24"/>
      <c r="N48" s="24"/>
      <c r="O48" s="24">
        <f>C48+F48+I48+L48</f>
        <v>27</v>
      </c>
      <c r="P48" s="24">
        <f>D48+G48+J48+M48</f>
        <v>173</v>
      </c>
      <c r="Q48" s="24">
        <f>O48+P48</f>
        <v>200</v>
      </c>
    </row>
    <row r="49" spans="1:19" s="17" customFormat="1" ht="18.75" x14ac:dyDescent="0.3">
      <c r="A49" s="22"/>
      <c r="B49" s="23" t="s">
        <v>63</v>
      </c>
      <c r="C49" s="24">
        <v>8</v>
      </c>
      <c r="D49" s="24">
        <v>36</v>
      </c>
      <c r="E49" s="24">
        <f t="shared" si="0"/>
        <v>44</v>
      </c>
      <c r="F49" s="24"/>
      <c r="G49" s="24"/>
      <c r="H49" s="24"/>
      <c r="I49" s="24"/>
      <c r="J49" s="24"/>
      <c r="K49" s="24"/>
      <c r="L49" s="24"/>
      <c r="M49" s="24"/>
      <c r="N49" s="24"/>
      <c r="O49" s="24">
        <f t="shared" si="1"/>
        <v>8</v>
      </c>
      <c r="P49" s="24">
        <f t="shared" si="1"/>
        <v>36</v>
      </c>
      <c r="Q49" s="24">
        <f t="shared" si="2"/>
        <v>44</v>
      </c>
    </row>
    <row r="50" spans="1:19" s="17" customFormat="1" ht="18.75" x14ac:dyDescent="0.3">
      <c r="A50" s="22"/>
      <c r="B50" s="23" t="s">
        <v>51</v>
      </c>
      <c r="C50" s="24">
        <v>46</v>
      </c>
      <c r="D50" s="24">
        <v>216</v>
      </c>
      <c r="E50" s="24">
        <f t="shared" si="0"/>
        <v>262</v>
      </c>
      <c r="F50" s="24"/>
      <c r="G50" s="24"/>
      <c r="H50" s="24"/>
      <c r="I50" s="24"/>
      <c r="J50" s="24"/>
      <c r="K50" s="24"/>
      <c r="L50" s="24"/>
      <c r="M50" s="24"/>
      <c r="N50" s="24"/>
      <c r="O50" s="24">
        <f t="shared" si="1"/>
        <v>46</v>
      </c>
      <c r="P50" s="24">
        <f t="shared" si="1"/>
        <v>216</v>
      </c>
      <c r="Q50" s="24">
        <f t="shared" si="2"/>
        <v>262</v>
      </c>
    </row>
    <row r="51" spans="1:19" s="17" customFormat="1" ht="18.75" x14ac:dyDescent="0.3">
      <c r="A51" s="22"/>
      <c r="B51" s="23" t="s">
        <v>110</v>
      </c>
      <c r="C51" s="24">
        <v>0</v>
      </c>
      <c r="D51" s="24">
        <v>0</v>
      </c>
      <c r="E51" s="24">
        <f t="shared" ref="E51" si="30">SUM(C51:D51)</f>
        <v>0</v>
      </c>
      <c r="F51" s="24"/>
      <c r="G51" s="24"/>
      <c r="H51" s="24"/>
      <c r="I51" s="24">
        <v>5</v>
      </c>
      <c r="J51" s="24">
        <v>8</v>
      </c>
      <c r="K51" s="24">
        <f>SUM(I51:J51)</f>
        <v>13</v>
      </c>
      <c r="L51" s="24"/>
      <c r="M51" s="24"/>
      <c r="N51" s="24"/>
      <c r="O51" s="24">
        <f t="shared" ref="O51" si="31">C51+F51+I51+L51</f>
        <v>5</v>
      </c>
      <c r="P51" s="24">
        <f t="shared" ref="P51" si="32">D51+G51+J51+M51</f>
        <v>8</v>
      </c>
      <c r="Q51" s="24">
        <f t="shared" ref="Q51" si="33">O51+P51</f>
        <v>13</v>
      </c>
    </row>
    <row r="52" spans="1:19" s="17" customFormat="1" ht="18.75" x14ac:dyDescent="0.3">
      <c r="A52" s="22"/>
      <c r="B52" s="23" t="s">
        <v>64</v>
      </c>
      <c r="C52" s="24">
        <v>101</v>
      </c>
      <c r="D52" s="24">
        <v>193</v>
      </c>
      <c r="E52" s="24">
        <f t="shared" si="0"/>
        <v>294</v>
      </c>
      <c r="F52" s="24"/>
      <c r="G52" s="24"/>
      <c r="H52" s="24"/>
      <c r="I52" s="24"/>
      <c r="J52" s="24"/>
      <c r="K52" s="24"/>
      <c r="L52" s="24"/>
      <c r="M52" s="24"/>
      <c r="N52" s="24"/>
      <c r="O52" s="24">
        <f t="shared" si="1"/>
        <v>101</v>
      </c>
      <c r="P52" s="24">
        <f t="shared" si="1"/>
        <v>193</v>
      </c>
      <c r="Q52" s="24">
        <f t="shared" si="2"/>
        <v>294</v>
      </c>
    </row>
    <row r="53" spans="1:19" s="17" customFormat="1" ht="18.75" x14ac:dyDescent="0.3">
      <c r="A53" s="22"/>
      <c r="B53" s="23" t="s">
        <v>121</v>
      </c>
      <c r="C53" s="24">
        <v>5</v>
      </c>
      <c r="D53" s="24">
        <v>6</v>
      </c>
      <c r="E53" s="24">
        <f t="shared" si="0"/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>
        <f t="shared" si="1"/>
        <v>5</v>
      </c>
      <c r="P53" s="24">
        <f t="shared" si="1"/>
        <v>6</v>
      </c>
      <c r="Q53" s="24">
        <f t="shared" si="2"/>
        <v>11</v>
      </c>
      <c r="S53" s="36"/>
    </row>
    <row r="54" spans="1:19" s="17" customFormat="1" ht="18.75" x14ac:dyDescent="0.3">
      <c r="A54" s="22"/>
      <c r="B54" s="23" t="s">
        <v>65</v>
      </c>
      <c r="C54" s="24">
        <v>15</v>
      </c>
      <c r="D54" s="24">
        <v>44</v>
      </c>
      <c r="E54" s="24">
        <f t="shared" ref="E54" si="34">SUM(C54:D54)</f>
        <v>59</v>
      </c>
      <c r="F54" s="24"/>
      <c r="G54" s="24"/>
      <c r="H54" s="24"/>
      <c r="I54" s="24"/>
      <c r="J54" s="24"/>
      <c r="K54" s="24"/>
      <c r="L54" s="24"/>
      <c r="M54" s="24"/>
      <c r="N54" s="24"/>
      <c r="O54" s="24">
        <f t="shared" ref="O54" si="35">C54+F54+I54+L54</f>
        <v>15</v>
      </c>
      <c r="P54" s="24">
        <f t="shared" ref="P54" si="36">D54+G54+J54+M54</f>
        <v>44</v>
      </c>
      <c r="Q54" s="24">
        <f t="shared" ref="Q54" si="37">O54+P54</f>
        <v>59</v>
      </c>
      <c r="S54" s="36"/>
    </row>
    <row r="55" spans="1:19" s="17" customFormat="1" ht="18.75" x14ac:dyDescent="0.3">
      <c r="A55" s="22"/>
      <c r="B55" s="23" t="s">
        <v>66</v>
      </c>
      <c r="C55" s="24">
        <v>252</v>
      </c>
      <c r="D55" s="24">
        <v>335</v>
      </c>
      <c r="E55" s="24">
        <f t="shared" si="0"/>
        <v>587</v>
      </c>
      <c r="F55" s="24"/>
      <c r="G55" s="24"/>
      <c r="H55" s="24"/>
      <c r="I55" s="24"/>
      <c r="J55" s="24"/>
      <c r="K55" s="24"/>
      <c r="L55" s="24"/>
      <c r="M55" s="24"/>
      <c r="N55" s="24"/>
      <c r="O55" s="24">
        <f t="shared" si="1"/>
        <v>252</v>
      </c>
      <c r="P55" s="24">
        <f t="shared" si="1"/>
        <v>335</v>
      </c>
      <c r="Q55" s="24">
        <f t="shared" si="2"/>
        <v>587</v>
      </c>
    </row>
    <row r="56" spans="1:19" s="17" customFormat="1" ht="18.75" x14ac:dyDescent="0.3">
      <c r="A56" s="22"/>
      <c r="B56" s="23" t="s">
        <v>67</v>
      </c>
      <c r="C56" s="24">
        <v>51</v>
      </c>
      <c r="D56" s="24">
        <v>78</v>
      </c>
      <c r="E56" s="24">
        <f t="shared" si="0"/>
        <v>129</v>
      </c>
      <c r="F56" s="24"/>
      <c r="G56" s="24"/>
      <c r="H56" s="24"/>
      <c r="I56" s="24"/>
      <c r="J56" s="24"/>
      <c r="K56" s="24"/>
      <c r="L56" s="24"/>
      <c r="M56" s="24"/>
      <c r="N56" s="24"/>
      <c r="O56" s="24">
        <f t="shared" si="1"/>
        <v>51</v>
      </c>
      <c r="P56" s="24">
        <f t="shared" si="1"/>
        <v>78</v>
      </c>
      <c r="Q56" s="24">
        <f t="shared" si="2"/>
        <v>129</v>
      </c>
    </row>
    <row r="57" spans="1:19" s="17" customFormat="1" ht="18.75" x14ac:dyDescent="0.3">
      <c r="A57" s="22"/>
      <c r="B57" s="23" t="s">
        <v>122</v>
      </c>
      <c r="C57" s="24">
        <v>20</v>
      </c>
      <c r="D57" s="24">
        <v>27</v>
      </c>
      <c r="E57" s="24">
        <f t="shared" ref="E57" si="38">SUM(C57:D57)</f>
        <v>47</v>
      </c>
      <c r="F57" s="24"/>
      <c r="G57" s="24"/>
      <c r="H57" s="24"/>
      <c r="I57" s="24"/>
      <c r="J57" s="24"/>
      <c r="K57" s="24"/>
      <c r="L57" s="24"/>
      <c r="M57" s="24"/>
      <c r="N57" s="24"/>
      <c r="O57" s="24">
        <f t="shared" si="1"/>
        <v>20</v>
      </c>
      <c r="P57" s="24">
        <f t="shared" si="1"/>
        <v>27</v>
      </c>
      <c r="Q57" s="24">
        <f t="shared" si="2"/>
        <v>47</v>
      </c>
    </row>
    <row r="58" spans="1:19" s="17" customFormat="1" ht="18.75" x14ac:dyDescent="0.3">
      <c r="A58" s="22"/>
      <c r="B58" s="23" t="s">
        <v>103</v>
      </c>
      <c r="C58" s="24">
        <v>57</v>
      </c>
      <c r="D58" s="24">
        <v>60</v>
      </c>
      <c r="E58" s="24">
        <f t="shared" ref="E58" si="39">SUM(C58:D58)</f>
        <v>117</v>
      </c>
      <c r="F58" s="24"/>
      <c r="G58" s="24"/>
      <c r="H58" s="24"/>
      <c r="I58" s="24"/>
      <c r="J58" s="24"/>
      <c r="K58" s="24"/>
      <c r="L58" s="24"/>
      <c r="M58" s="24"/>
      <c r="N58" s="24"/>
      <c r="O58" s="24">
        <f t="shared" ref="O58" si="40">C58+F58+I58+L58</f>
        <v>57</v>
      </c>
      <c r="P58" s="24">
        <f t="shared" ref="P58" si="41">D58+G58+J58+M58</f>
        <v>60</v>
      </c>
      <c r="Q58" s="24">
        <f t="shared" ref="Q58" si="42">O58+P58</f>
        <v>117</v>
      </c>
    </row>
    <row r="59" spans="1:19" s="17" customFormat="1" ht="18.75" x14ac:dyDescent="0.3">
      <c r="A59" s="22"/>
      <c r="B59" s="23" t="s">
        <v>68</v>
      </c>
      <c r="C59" s="24">
        <v>25</v>
      </c>
      <c r="D59" s="24">
        <v>27</v>
      </c>
      <c r="E59" s="24">
        <f t="shared" si="0"/>
        <v>52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f t="shared" si="1"/>
        <v>25</v>
      </c>
      <c r="P59" s="24">
        <f t="shared" si="1"/>
        <v>27</v>
      </c>
      <c r="Q59" s="24">
        <f t="shared" si="2"/>
        <v>52</v>
      </c>
    </row>
    <row r="60" spans="1:19" s="17" customFormat="1" ht="18.75" x14ac:dyDescent="0.3">
      <c r="A60" s="22"/>
      <c r="B60" s="23" t="s">
        <v>69</v>
      </c>
      <c r="C60" s="24">
        <v>2</v>
      </c>
      <c r="D60" s="24">
        <v>1</v>
      </c>
      <c r="E60" s="24">
        <f t="shared" si="0"/>
        <v>3</v>
      </c>
      <c r="F60" s="24"/>
      <c r="G60" s="24"/>
      <c r="H60" s="24"/>
      <c r="I60" s="24"/>
      <c r="J60" s="24"/>
      <c r="K60" s="24"/>
      <c r="L60" s="24"/>
      <c r="M60" s="24"/>
      <c r="N60" s="24"/>
      <c r="O60" s="24">
        <f t="shared" si="1"/>
        <v>2</v>
      </c>
      <c r="P60" s="24">
        <f t="shared" si="1"/>
        <v>1</v>
      </c>
      <c r="Q60" s="24">
        <f t="shared" si="2"/>
        <v>3</v>
      </c>
    </row>
    <row r="61" spans="1:19" s="14" customFormat="1" x14ac:dyDescent="0.35">
      <c r="A61" s="25" t="s">
        <v>70</v>
      </c>
      <c r="B61" s="26"/>
      <c r="C61" s="27">
        <f>SUM(C39:C60)</f>
        <v>1484</v>
      </c>
      <c r="D61" s="27">
        <f>SUM(D39:D60)</f>
        <v>3042</v>
      </c>
      <c r="E61" s="27">
        <f>SUM(C61:D61)</f>
        <v>4526</v>
      </c>
      <c r="F61" s="27"/>
      <c r="G61" s="27"/>
      <c r="H61" s="27"/>
      <c r="I61" s="27">
        <f>SUM(I39:I60)</f>
        <v>6</v>
      </c>
      <c r="J61" s="27">
        <f>SUM(J39:J60)</f>
        <v>8</v>
      </c>
      <c r="K61" s="27">
        <f t="shared" ref="K61" si="43">SUM(I61:J61)</f>
        <v>14</v>
      </c>
      <c r="L61" s="27"/>
      <c r="M61" s="27"/>
      <c r="N61" s="27"/>
      <c r="O61" s="27">
        <f t="shared" si="1"/>
        <v>1490</v>
      </c>
      <c r="P61" s="27">
        <f t="shared" si="1"/>
        <v>3050</v>
      </c>
      <c r="Q61" s="27">
        <f t="shared" si="2"/>
        <v>4540</v>
      </c>
      <c r="S61" s="37"/>
    </row>
    <row r="62" spans="1:19" s="14" customFormat="1" x14ac:dyDescent="0.35">
      <c r="A62" s="28" t="s">
        <v>17</v>
      </c>
      <c r="B62" s="29"/>
      <c r="C62" s="30"/>
      <c r="D62" s="30"/>
      <c r="E62" s="24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9" s="17" customFormat="1" ht="18.75" x14ac:dyDescent="0.3">
      <c r="A63" s="22"/>
      <c r="B63" s="23" t="s">
        <v>73</v>
      </c>
      <c r="C63" s="24">
        <v>225</v>
      </c>
      <c r="D63" s="24">
        <v>595</v>
      </c>
      <c r="E63" s="24">
        <f t="shared" si="0"/>
        <v>820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f t="shared" si="1"/>
        <v>225</v>
      </c>
      <c r="P63" s="24">
        <f t="shared" si="1"/>
        <v>595</v>
      </c>
      <c r="Q63" s="24">
        <f t="shared" si="2"/>
        <v>820</v>
      </c>
      <c r="S63" s="36"/>
    </row>
    <row r="64" spans="1:19" s="17" customFormat="1" ht="18.75" x14ac:dyDescent="0.3">
      <c r="A64" s="22"/>
      <c r="B64" s="23" t="s">
        <v>74</v>
      </c>
      <c r="C64" s="24">
        <v>200</v>
      </c>
      <c r="D64" s="24">
        <v>293</v>
      </c>
      <c r="E64" s="24">
        <f t="shared" si="0"/>
        <v>493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f t="shared" si="1"/>
        <v>200</v>
      </c>
      <c r="P64" s="24">
        <f t="shared" si="1"/>
        <v>293</v>
      </c>
      <c r="Q64" s="24">
        <f t="shared" si="2"/>
        <v>493</v>
      </c>
    </row>
    <row r="65" spans="1:19" s="17" customFormat="1" ht="18.75" x14ac:dyDescent="0.3">
      <c r="A65" s="22"/>
      <c r="B65" s="23" t="s">
        <v>75</v>
      </c>
      <c r="C65" s="24">
        <v>72</v>
      </c>
      <c r="D65" s="24">
        <v>154</v>
      </c>
      <c r="E65" s="24">
        <f t="shared" si="0"/>
        <v>226</v>
      </c>
      <c r="F65" s="24"/>
      <c r="G65" s="24"/>
      <c r="H65" s="24"/>
      <c r="I65" s="24"/>
      <c r="J65" s="24"/>
      <c r="K65" s="24"/>
      <c r="L65" s="24"/>
      <c r="M65" s="24"/>
      <c r="N65" s="24"/>
      <c r="O65" s="24">
        <f t="shared" si="1"/>
        <v>72</v>
      </c>
      <c r="P65" s="24">
        <f t="shared" si="1"/>
        <v>154</v>
      </c>
      <c r="Q65" s="24">
        <f t="shared" si="2"/>
        <v>226</v>
      </c>
    </row>
    <row r="66" spans="1:19" s="17" customFormat="1" ht="18.75" x14ac:dyDescent="0.3">
      <c r="A66" s="22"/>
      <c r="B66" s="23" t="s">
        <v>76</v>
      </c>
      <c r="C66" s="24">
        <v>0</v>
      </c>
      <c r="D66" s="24">
        <v>0</v>
      </c>
      <c r="E66" s="24">
        <f t="shared" si="0"/>
        <v>0</v>
      </c>
      <c r="F66" s="24"/>
      <c r="G66" s="24"/>
      <c r="H66" s="24"/>
      <c r="I66" s="24">
        <v>6</v>
      </c>
      <c r="J66" s="24">
        <v>6</v>
      </c>
      <c r="K66" s="24">
        <f t="shared" ref="K66" si="44">SUM(I66:J66)</f>
        <v>12</v>
      </c>
      <c r="L66" s="24"/>
      <c r="M66" s="24"/>
      <c r="N66" s="24"/>
      <c r="O66" s="24">
        <f t="shared" si="1"/>
        <v>6</v>
      </c>
      <c r="P66" s="24">
        <f t="shared" si="1"/>
        <v>6</v>
      </c>
      <c r="Q66" s="24">
        <f t="shared" si="2"/>
        <v>12</v>
      </c>
    </row>
    <row r="67" spans="1:19" s="17" customFormat="1" ht="18.75" x14ac:dyDescent="0.3">
      <c r="A67" s="22"/>
      <c r="B67" s="23" t="s">
        <v>77</v>
      </c>
      <c r="C67" s="24">
        <v>70</v>
      </c>
      <c r="D67" s="24">
        <v>567</v>
      </c>
      <c r="E67" s="24">
        <f t="shared" si="0"/>
        <v>637</v>
      </c>
      <c r="F67" s="24"/>
      <c r="G67" s="24"/>
      <c r="H67" s="24"/>
      <c r="I67" s="24"/>
      <c r="J67" s="24"/>
      <c r="K67" s="24"/>
      <c r="L67" s="24"/>
      <c r="M67" s="24"/>
      <c r="N67" s="24"/>
      <c r="O67" s="24">
        <f>C67+F67+I67+L67</f>
        <v>70</v>
      </c>
      <c r="P67" s="24">
        <f>D67+G67+J67+M67</f>
        <v>567</v>
      </c>
      <c r="Q67" s="24">
        <f>O67+P67</f>
        <v>637</v>
      </c>
    </row>
    <row r="68" spans="1:19" s="17" customFormat="1" ht="18.75" x14ac:dyDescent="0.3">
      <c r="A68" s="22"/>
      <c r="B68" s="23" t="s">
        <v>72</v>
      </c>
      <c r="C68" s="24">
        <v>60</v>
      </c>
      <c r="D68" s="24">
        <v>64</v>
      </c>
      <c r="E68" s="24">
        <f t="shared" si="0"/>
        <v>124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f>C68+F68+I68+L68</f>
        <v>60</v>
      </c>
      <c r="P68" s="24">
        <f>D68+G68+J68+M68</f>
        <v>64</v>
      </c>
      <c r="Q68" s="24">
        <f>O68+P68</f>
        <v>124</v>
      </c>
    </row>
    <row r="69" spans="1:19" s="17" customFormat="1" ht="18.75" x14ac:dyDescent="0.3">
      <c r="A69" s="22"/>
      <c r="B69" s="23" t="s">
        <v>78</v>
      </c>
      <c r="C69" s="24">
        <v>155</v>
      </c>
      <c r="D69" s="24">
        <v>107</v>
      </c>
      <c r="E69" s="24">
        <f t="shared" si="0"/>
        <v>262</v>
      </c>
      <c r="F69" s="24"/>
      <c r="G69" s="24"/>
      <c r="H69" s="24"/>
      <c r="I69" s="24"/>
      <c r="J69" s="24"/>
      <c r="K69" s="24"/>
      <c r="L69" s="24"/>
      <c r="M69" s="24"/>
      <c r="N69" s="24"/>
      <c r="O69" s="24">
        <f t="shared" si="1"/>
        <v>155</v>
      </c>
      <c r="P69" s="24">
        <f t="shared" si="1"/>
        <v>107</v>
      </c>
      <c r="Q69" s="24">
        <f t="shared" si="2"/>
        <v>262</v>
      </c>
      <c r="S69" s="36"/>
    </row>
    <row r="70" spans="1:19" s="17" customFormat="1" ht="18.75" x14ac:dyDescent="0.3">
      <c r="A70" s="22"/>
      <c r="B70" s="23" t="s">
        <v>123</v>
      </c>
      <c r="C70" s="24">
        <v>39</v>
      </c>
      <c r="D70" s="24">
        <v>19</v>
      </c>
      <c r="E70" s="24">
        <f t="shared" ref="E70" si="45">SUM(C70:D70)</f>
        <v>58</v>
      </c>
      <c r="F70" s="24"/>
      <c r="G70" s="24"/>
      <c r="H70" s="24"/>
      <c r="I70" s="24"/>
      <c r="J70" s="24"/>
      <c r="K70" s="24"/>
      <c r="L70" s="24"/>
      <c r="M70" s="24"/>
      <c r="N70" s="24"/>
      <c r="O70" s="24">
        <f t="shared" ref="O70" si="46">C70+F70+I70+L70</f>
        <v>39</v>
      </c>
      <c r="P70" s="24">
        <f t="shared" ref="P70" si="47">D70+G70+J70+M70</f>
        <v>19</v>
      </c>
      <c r="Q70" s="24">
        <f t="shared" ref="Q70" si="48">O70+P70</f>
        <v>58</v>
      </c>
      <c r="S70" s="36"/>
    </row>
    <row r="71" spans="1:19" s="17" customFormat="1" ht="18.75" x14ac:dyDescent="0.3">
      <c r="A71" s="22"/>
      <c r="B71" s="23" t="s">
        <v>79</v>
      </c>
      <c r="C71" s="24">
        <v>60</v>
      </c>
      <c r="D71" s="24">
        <v>163</v>
      </c>
      <c r="E71" s="24">
        <f t="shared" ref="E71" si="49">SUM(C71:D71)</f>
        <v>223</v>
      </c>
      <c r="F71" s="24"/>
      <c r="G71" s="24"/>
      <c r="H71" s="24"/>
      <c r="I71" s="24"/>
      <c r="J71" s="24"/>
      <c r="K71" s="24"/>
      <c r="L71" s="24"/>
      <c r="M71" s="24"/>
      <c r="N71" s="24"/>
      <c r="O71" s="24">
        <f t="shared" ref="O71:O72" si="50">C71+F71+I71+L71</f>
        <v>60</v>
      </c>
      <c r="P71" s="24">
        <f t="shared" ref="P71:P72" si="51">D71+G71+J71+M71</f>
        <v>163</v>
      </c>
      <c r="Q71" s="24">
        <f t="shared" ref="Q71" si="52">O71+P71</f>
        <v>223</v>
      </c>
      <c r="S71" s="36"/>
    </row>
    <row r="72" spans="1:19" s="17" customFormat="1" ht="18.75" x14ac:dyDescent="0.3">
      <c r="A72" s="22"/>
      <c r="B72" s="23" t="s">
        <v>80</v>
      </c>
      <c r="C72" s="24">
        <v>351</v>
      </c>
      <c r="D72" s="24">
        <v>320</v>
      </c>
      <c r="E72" s="24">
        <f t="shared" ref="E72" si="53">SUM(C72:D72)</f>
        <v>671</v>
      </c>
      <c r="F72" s="24"/>
      <c r="G72" s="24"/>
      <c r="H72" s="24"/>
      <c r="I72" s="24"/>
      <c r="J72" s="24"/>
      <c r="K72" s="24"/>
      <c r="L72" s="24"/>
      <c r="M72" s="24"/>
      <c r="N72" s="24"/>
      <c r="O72" s="24">
        <f t="shared" si="50"/>
        <v>351</v>
      </c>
      <c r="P72" s="24">
        <f t="shared" si="51"/>
        <v>320</v>
      </c>
      <c r="Q72" s="24">
        <f>O72+P72</f>
        <v>671</v>
      </c>
      <c r="S72" s="36"/>
    </row>
    <row r="73" spans="1:19" s="17" customFormat="1" ht="18.75" x14ac:dyDescent="0.3">
      <c r="A73" s="22"/>
      <c r="B73" s="23" t="s">
        <v>71</v>
      </c>
      <c r="C73" s="24">
        <v>23</v>
      </c>
      <c r="D73" s="24">
        <v>63</v>
      </c>
      <c r="E73" s="24">
        <f t="shared" ref="E73" si="54">SUM(C73:D73)</f>
        <v>86</v>
      </c>
      <c r="F73" s="24"/>
      <c r="G73" s="24"/>
      <c r="H73" s="24"/>
      <c r="I73" s="24"/>
      <c r="J73" s="24"/>
      <c r="K73" s="24"/>
      <c r="L73" s="24"/>
      <c r="M73" s="24"/>
      <c r="N73" s="24"/>
      <c r="O73" s="24">
        <f t="shared" ref="O73:P74" si="55">C73+F73+I73+L73</f>
        <v>23</v>
      </c>
      <c r="P73" s="24">
        <f t="shared" si="55"/>
        <v>63</v>
      </c>
      <c r="Q73" s="24">
        <f>O73+P73</f>
        <v>86</v>
      </c>
      <c r="S73" s="36"/>
    </row>
    <row r="74" spans="1:19" s="17" customFormat="1" ht="18.75" x14ac:dyDescent="0.3">
      <c r="A74" s="22"/>
      <c r="B74" s="23" t="s">
        <v>124</v>
      </c>
      <c r="C74" s="24">
        <v>10</v>
      </c>
      <c r="D74" s="24">
        <v>7</v>
      </c>
      <c r="E74" s="24">
        <f>SUM(C74:D74)</f>
        <v>17</v>
      </c>
      <c r="F74" s="24"/>
      <c r="G74" s="24"/>
      <c r="H74" s="24"/>
      <c r="I74" s="24"/>
      <c r="J74" s="24"/>
      <c r="K74" s="24"/>
      <c r="L74" s="24"/>
      <c r="M74" s="24"/>
      <c r="N74" s="24"/>
      <c r="O74" s="24">
        <f t="shared" si="55"/>
        <v>10</v>
      </c>
      <c r="P74" s="24">
        <f t="shared" si="55"/>
        <v>7</v>
      </c>
      <c r="Q74" s="24">
        <f>O74+P74</f>
        <v>17</v>
      </c>
    </row>
    <row r="75" spans="1:19" s="14" customFormat="1" x14ac:dyDescent="0.35">
      <c r="A75" s="25" t="s">
        <v>81</v>
      </c>
      <c r="B75" s="26"/>
      <c r="C75" s="27">
        <f>SUM(C63:C74)</f>
        <v>1265</v>
      </c>
      <c r="D75" s="27">
        <f>SUM(D63:D74)</f>
        <v>2352</v>
      </c>
      <c r="E75" s="27">
        <f>SUM(C75:D75)</f>
        <v>3617</v>
      </c>
      <c r="F75" s="27"/>
      <c r="G75" s="27"/>
      <c r="H75" s="27"/>
      <c r="I75" s="27">
        <f>SUM(I63:I74)</f>
        <v>6</v>
      </c>
      <c r="J75" s="27">
        <f>SUM(J63:J74)</f>
        <v>6</v>
      </c>
      <c r="K75" s="27">
        <f>SUM(I75:J75)</f>
        <v>12</v>
      </c>
      <c r="L75" s="27"/>
      <c r="M75" s="27"/>
      <c r="N75" s="27"/>
      <c r="O75" s="27">
        <f t="shared" ref="O75:P116" si="56">C75+F75+I75+L75</f>
        <v>1271</v>
      </c>
      <c r="P75" s="27">
        <f t="shared" si="56"/>
        <v>2358</v>
      </c>
      <c r="Q75" s="27">
        <f t="shared" ref="Q75:Q116" si="57">O75+P75</f>
        <v>3629</v>
      </c>
      <c r="S75" s="37"/>
    </row>
    <row r="76" spans="1:19" s="14" customFormat="1" x14ac:dyDescent="0.35">
      <c r="A76" s="28" t="s">
        <v>15</v>
      </c>
      <c r="B76" s="29"/>
      <c r="C76" s="30"/>
      <c r="D76" s="30"/>
      <c r="E76" s="24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9" s="17" customFormat="1" ht="18.75" x14ac:dyDescent="0.3">
      <c r="A77" s="22"/>
      <c r="B77" s="23" t="s">
        <v>86</v>
      </c>
      <c r="C77" s="24">
        <v>14</v>
      </c>
      <c r="D77" s="24">
        <v>6</v>
      </c>
      <c r="E77" s="24">
        <f>SUM(C77:D77)</f>
        <v>20</v>
      </c>
      <c r="F77" s="24"/>
      <c r="G77" s="24"/>
      <c r="H77" s="24"/>
      <c r="I77" s="24"/>
      <c r="J77" s="24"/>
      <c r="K77" s="24"/>
      <c r="L77" s="24"/>
      <c r="M77" s="24"/>
      <c r="N77" s="24"/>
      <c r="O77" s="24">
        <f t="shared" ref="O77:P81" si="58">C77+F77+I77+L77</f>
        <v>14</v>
      </c>
      <c r="P77" s="24">
        <f t="shared" si="58"/>
        <v>6</v>
      </c>
      <c r="Q77" s="24">
        <f>O77+P77</f>
        <v>20</v>
      </c>
      <c r="S77" s="36"/>
    </row>
    <row r="78" spans="1:19" s="17" customFormat="1" ht="18.75" x14ac:dyDescent="0.3">
      <c r="A78" s="22"/>
      <c r="B78" s="23" t="s">
        <v>87</v>
      </c>
      <c r="C78" s="24">
        <v>0</v>
      </c>
      <c r="D78" s="24">
        <v>0</v>
      </c>
      <c r="E78" s="24">
        <f t="shared" ref="E78:E92" si="59">SUM(C78:D78)</f>
        <v>0</v>
      </c>
      <c r="F78" s="24"/>
      <c r="G78" s="24"/>
      <c r="H78" s="24"/>
      <c r="I78" s="24">
        <v>12</v>
      </c>
      <c r="J78" s="24">
        <v>28</v>
      </c>
      <c r="K78" s="24">
        <f>SUM(I78:J78)</f>
        <v>40</v>
      </c>
      <c r="L78" s="24"/>
      <c r="M78" s="24"/>
      <c r="N78" s="24"/>
      <c r="O78" s="24">
        <f t="shared" si="58"/>
        <v>12</v>
      </c>
      <c r="P78" s="24">
        <f t="shared" si="58"/>
        <v>28</v>
      </c>
      <c r="Q78" s="24">
        <f>O78+P78</f>
        <v>40</v>
      </c>
      <c r="S78" s="36"/>
    </row>
    <row r="79" spans="1:19" s="17" customFormat="1" ht="18.75" x14ac:dyDescent="0.3">
      <c r="A79" s="22"/>
      <c r="B79" s="23" t="s">
        <v>88</v>
      </c>
      <c r="C79" s="24">
        <v>32</v>
      </c>
      <c r="D79" s="24">
        <v>25</v>
      </c>
      <c r="E79" s="24">
        <f t="shared" si="59"/>
        <v>57</v>
      </c>
      <c r="F79" s="24"/>
      <c r="G79" s="24"/>
      <c r="H79" s="24"/>
      <c r="I79" s="24"/>
      <c r="J79" s="24"/>
      <c r="K79" s="24"/>
      <c r="L79" s="24"/>
      <c r="M79" s="24"/>
      <c r="N79" s="24"/>
      <c r="O79" s="24">
        <f t="shared" si="58"/>
        <v>32</v>
      </c>
      <c r="P79" s="24">
        <f t="shared" si="58"/>
        <v>25</v>
      </c>
      <c r="Q79" s="24">
        <f>O79+P79</f>
        <v>57</v>
      </c>
      <c r="S79" s="36"/>
    </row>
    <row r="80" spans="1:19" s="17" customFormat="1" ht="18.75" x14ac:dyDescent="0.3">
      <c r="A80" s="22"/>
      <c r="B80" s="23" t="s">
        <v>41</v>
      </c>
      <c r="C80" s="24">
        <v>25</v>
      </c>
      <c r="D80" s="24">
        <v>47</v>
      </c>
      <c r="E80" s="24">
        <f t="shared" si="59"/>
        <v>72</v>
      </c>
      <c r="F80" s="24"/>
      <c r="G80" s="24"/>
      <c r="H80" s="24"/>
      <c r="I80" s="24"/>
      <c r="J80" s="24"/>
      <c r="K80" s="24"/>
      <c r="L80" s="24"/>
      <c r="M80" s="24"/>
      <c r="N80" s="24"/>
      <c r="O80" s="24">
        <f t="shared" si="58"/>
        <v>25</v>
      </c>
      <c r="P80" s="24">
        <f t="shared" si="58"/>
        <v>47</v>
      </c>
      <c r="Q80" s="24">
        <f>O80+P80</f>
        <v>72</v>
      </c>
    </row>
    <row r="81" spans="1:19" s="17" customFormat="1" ht="18.75" x14ac:dyDescent="0.3">
      <c r="A81" s="22"/>
      <c r="B81" s="23" t="s">
        <v>89</v>
      </c>
      <c r="C81" s="24">
        <v>86</v>
      </c>
      <c r="D81" s="24">
        <v>207</v>
      </c>
      <c r="E81" s="24">
        <f t="shared" si="59"/>
        <v>293</v>
      </c>
      <c r="F81" s="24"/>
      <c r="G81" s="24"/>
      <c r="H81" s="24"/>
      <c r="I81" s="24"/>
      <c r="J81" s="24"/>
      <c r="K81" s="24"/>
      <c r="L81" s="24"/>
      <c r="M81" s="24"/>
      <c r="N81" s="24"/>
      <c r="O81" s="24">
        <f t="shared" si="58"/>
        <v>86</v>
      </c>
      <c r="P81" s="24">
        <f t="shared" si="58"/>
        <v>207</v>
      </c>
      <c r="Q81" s="24">
        <f>O81+P81</f>
        <v>293</v>
      </c>
      <c r="S81" s="36"/>
    </row>
    <row r="82" spans="1:19" s="17" customFormat="1" ht="18.75" x14ac:dyDescent="0.3">
      <c r="A82" s="22"/>
      <c r="B82" s="23" t="s">
        <v>37</v>
      </c>
      <c r="C82" s="24">
        <v>9</v>
      </c>
      <c r="D82" s="24">
        <v>26</v>
      </c>
      <c r="E82" s="24">
        <f t="shared" si="59"/>
        <v>35</v>
      </c>
      <c r="F82" s="24"/>
      <c r="G82" s="24"/>
      <c r="H82" s="24"/>
      <c r="I82" s="24"/>
      <c r="J82" s="24"/>
      <c r="K82" s="24"/>
      <c r="L82" s="24"/>
      <c r="M82" s="24"/>
      <c r="N82" s="24"/>
      <c r="O82" s="24">
        <f t="shared" si="56"/>
        <v>9</v>
      </c>
      <c r="P82" s="24">
        <f t="shared" si="56"/>
        <v>26</v>
      </c>
      <c r="Q82" s="24">
        <f t="shared" si="57"/>
        <v>35</v>
      </c>
    </row>
    <row r="83" spans="1:19" s="17" customFormat="1" ht="18.75" x14ac:dyDescent="0.3">
      <c r="A83" s="22"/>
      <c r="B83" s="23" t="s">
        <v>44</v>
      </c>
      <c r="C83" s="24">
        <v>12</v>
      </c>
      <c r="D83" s="24">
        <v>60</v>
      </c>
      <c r="E83" s="24">
        <f t="shared" si="59"/>
        <v>72</v>
      </c>
      <c r="F83" s="24"/>
      <c r="G83" s="24"/>
      <c r="H83" s="24"/>
      <c r="I83" s="24"/>
      <c r="J83" s="24"/>
      <c r="K83" s="24"/>
      <c r="L83" s="24"/>
      <c r="M83" s="24"/>
      <c r="N83" s="24"/>
      <c r="O83" s="24">
        <f>C83+F83+I83+L83</f>
        <v>12</v>
      </c>
      <c r="P83" s="24">
        <f>D83+G83+J83+M83</f>
        <v>60</v>
      </c>
      <c r="Q83" s="24">
        <f>O83+P83</f>
        <v>72</v>
      </c>
    </row>
    <row r="84" spans="1:19" s="17" customFormat="1" ht="18.75" x14ac:dyDescent="0.3">
      <c r="A84" s="22"/>
      <c r="B84" s="23" t="s">
        <v>82</v>
      </c>
      <c r="C84" s="24">
        <v>5</v>
      </c>
      <c r="D84" s="24">
        <v>6</v>
      </c>
      <c r="E84" s="24">
        <f t="shared" si="59"/>
        <v>11</v>
      </c>
      <c r="F84" s="24"/>
      <c r="G84" s="24"/>
      <c r="H84" s="24"/>
      <c r="I84" s="24"/>
      <c r="J84" s="24"/>
      <c r="K84" s="24"/>
      <c r="L84" s="24"/>
      <c r="M84" s="24"/>
      <c r="N84" s="24"/>
      <c r="O84" s="24">
        <f t="shared" si="56"/>
        <v>5</v>
      </c>
      <c r="P84" s="24">
        <f t="shared" si="56"/>
        <v>6</v>
      </c>
      <c r="Q84" s="24">
        <f t="shared" si="57"/>
        <v>11</v>
      </c>
    </row>
    <row r="85" spans="1:19" s="17" customFormat="1" ht="18.75" x14ac:dyDescent="0.3">
      <c r="A85" s="22"/>
      <c r="B85" s="23" t="s">
        <v>83</v>
      </c>
      <c r="C85" s="24">
        <v>214</v>
      </c>
      <c r="D85" s="24">
        <v>42</v>
      </c>
      <c r="E85" s="24">
        <f t="shared" si="59"/>
        <v>256</v>
      </c>
      <c r="F85" s="24"/>
      <c r="G85" s="24"/>
      <c r="H85" s="24"/>
      <c r="I85" s="24"/>
      <c r="J85" s="24"/>
      <c r="K85" s="24"/>
      <c r="L85" s="24"/>
      <c r="M85" s="24"/>
      <c r="N85" s="24"/>
      <c r="O85" s="24">
        <f t="shared" si="56"/>
        <v>214</v>
      </c>
      <c r="P85" s="24">
        <f t="shared" si="56"/>
        <v>42</v>
      </c>
      <c r="Q85" s="24">
        <f t="shared" si="57"/>
        <v>256</v>
      </c>
    </row>
    <row r="86" spans="1:19" s="17" customFormat="1" ht="18.75" x14ac:dyDescent="0.3">
      <c r="A86" s="22"/>
      <c r="B86" s="23" t="s">
        <v>128</v>
      </c>
      <c r="C86" s="24">
        <v>10</v>
      </c>
      <c r="D86" s="24"/>
      <c r="E86" s="24">
        <f t="shared" ref="E86" si="60">SUM(C86:D86)</f>
        <v>10</v>
      </c>
      <c r="F86" s="24"/>
      <c r="G86" s="24"/>
      <c r="H86" s="24"/>
      <c r="I86" s="24"/>
      <c r="J86" s="24"/>
      <c r="K86" s="24"/>
      <c r="L86" s="24"/>
      <c r="M86" s="24"/>
      <c r="N86" s="24"/>
      <c r="O86" s="24">
        <f t="shared" ref="O86" si="61">C86+F86+I86+L86</f>
        <v>10</v>
      </c>
      <c r="P86" s="24">
        <f t="shared" ref="P86" si="62">D86+G86+J86+M86</f>
        <v>0</v>
      </c>
      <c r="Q86" s="24">
        <f t="shared" ref="Q86" si="63">O86+P86</f>
        <v>10</v>
      </c>
      <c r="S86" s="36"/>
    </row>
    <row r="87" spans="1:19" s="17" customFormat="1" ht="18.75" x14ac:dyDescent="0.3">
      <c r="A87" s="22"/>
      <c r="B87" s="23" t="s">
        <v>84</v>
      </c>
      <c r="C87" s="24">
        <v>66</v>
      </c>
      <c r="D87" s="24">
        <v>38</v>
      </c>
      <c r="E87" s="24">
        <f t="shared" si="59"/>
        <v>104</v>
      </c>
      <c r="F87" s="24"/>
      <c r="G87" s="24"/>
      <c r="H87" s="24"/>
      <c r="I87" s="24"/>
      <c r="J87" s="24"/>
      <c r="K87" s="24"/>
      <c r="L87" s="24"/>
      <c r="M87" s="24"/>
      <c r="N87" s="24"/>
      <c r="O87" s="24">
        <f t="shared" si="56"/>
        <v>66</v>
      </c>
      <c r="P87" s="24">
        <f t="shared" si="56"/>
        <v>38</v>
      </c>
      <c r="Q87" s="24">
        <f t="shared" si="57"/>
        <v>104</v>
      </c>
      <c r="S87" s="36"/>
    </row>
    <row r="88" spans="1:19" s="17" customFormat="1" ht="18.75" x14ac:dyDescent="0.3">
      <c r="A88" s="22"/>
      <c r="B88" s="23" t="s">
        <v>85</v>
      </c>
      <c r="C88" s="24">
        <v>109</v>
      </c>
      <c r="D88" s="24">
        <v>26</v>
      </c>
      <c r="E88" s="24">
        <f t="shared" si="59"/>
        <v>135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f t="shared" si="56"/>
        <v>109</v>
      </c>
      <c r="P88" s="24">
        <f t="shared" si="56"/>
        <v>26</v>
      </c>
      <c r="Q88" s="24">
        <f t="shared" si="57"/>
        <v>135</v>
      </c>
    </row>
    <row r="89" spans="1:19" s="17" customFormat="1" ht="18.75" x14ac:dyDescent="0.3">
      <c r="A89" s="22"/>
      <c r="B89" s="23" t="s">
        <v>48</v>
      </c>
      <c r="C89" s="24"/>
      <c r="D89" s="24">
        <v>2</v>
      </c>
      <c r="E89" s="24">
        <f t="shared" si="59"/>
        <v>2</v>
      </c>
      <c r="F89" s="24"/>
      <c r="G89" s="24"/>
      <c r="H89" s="24"/>
      <c r="I89" s="24"/>
      <c r="J89" s="24"/>
      <c r="K89" s="24"/>
      <c r="L89" s="24"/>
      <c r="M89" s="24"/>
      <c r="N89" s="24"/>
      <c r="O89" s="24">
        <f t="shared" si="56"/>
        <v>0</v>
      </c>
      <c r="P89" s="24">
        <f t="shared" si="56"/>
        <v>2</v>
      </c>
      <c r="Q89" s="24">
        <f t="shared" si="57"/>
        <v>2</v>
      </c>
    </row>
    <row r="90" spans="1:19" s="17" customFormat="1" ht="18.75" x14ac:dyDescent="0.3">
      <c r="A90" s="22"/>
      <c r="B90" s="23" t="s">
        <v>90</v>
      </c>
      <c r="C90" s="24">
        <v>182</v>
      </c>
      <c r="D90" s="24">
        <v>38</v>
      </c>
      <c r="E90" s="24">
        <f t="shared" si="59"/>
        <v>220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f t="shared" si="56"/>
        <v>182</v>
      </c>
      <c r="P90" s="24">
        <f t="shared" si="56"/>
        <v>38</v>
      </c>
      <c r="Q90" s="24">
        <f t="shared" si="57"/>
        <v>220</v>
      </c>
    </row>
    <row r="91" spans="1:19" s="17" customFormat="1" ht="18.75" x14ac:dyDescent="0.3">
      <c r="A91" s="22"/>
      <c r="B91" s="23" t="s">
        <v>104</v>
      </c>
      <c r="C91" s="24">
        <v>8</v>
      </c>
      <c r="D91" s="24">
        <v>52</v>
      </c>
      <c r="E91" s="24">
        <f t="shared" si="59"/>
        <v>60</v>
      </c>
      <c r="F91" s="24"/>
      <c r="G91" s="24"/>
      <c r="H91" s="24"/>
      <c r="I91" s="24"/>
      <c r="J91" s="24"/>
      <c r="K91" s="24"/>
      <c r="L91" s="24"/>
      <c r="M91" s="24"/>
      <c r="N91" s="24"/>
      <c r="O91" s="24">
        <f t="shared" si="56"/>
        <v>8</v>
      </c>
      <c r="P91" s="24">
        <f t="shared" si="56"/>
        <v>52</v>
      </c>
      <c r="Q91" s="24">
        <f t="shared" si="57"/>
        <v>60</v>
      </c>
    </row>
    <row r="92" spans="1:19" s="17" customFormat="1" ht="18.75" x14ac:dyDescent="0.3">
      <c r="A92" s="22"/>
      <c r="B92" s="23" t="s">
        <v>91</v>
      </c>
      <c r="C92" s="24">
        <v>4</v>
      </c>
      <c r="D92" s="24">
        <v>16</v>
      </c>
      <c r="E92" s="24">
        <f t="shared" si="59"/>
        <v>20</v>
      </c>
      <c r="F92" s="24"/>
      <c r="G92" s="24"/>
      <c r="H92" s="24"/>
      <c r="I92" s="24"/>
      <c r="J92" s="24"/>
      <c r="K92" s="24"/>
      <c r="L92" s="24"/>
      <c r="M92" s="24"/>
      <c r="N92" s="24"/>
      <c r="O92" s="24">
        <f>C92+F92+I92+L92</f>
        <v>4</v>
      </c>
      <c r="P92" s="24">
        <f t="shared" si="56"/>
        <v>16</v>
      </c>
      <c r="Q92" s="24">
        <f t="shared" si="57"/>
        <v>20</v>
      </c>
    </row>
    <row r="93" spans="1:19" s="17" customFormat="1" ht="18.75" x14ac:dyDescent="0.3">
      <c r="A93" s="22"/>
      <c r="B93" s="23" t="s">
        <v>113</v>
      </c>
      <c r="C93" s="24">
        <v>31</v>
      </c>
      <c r="D93" s="24">
        <v>241</v>
      </c>
      <c r="E93" s="24">
        <f t="shared" ref="E93:E94" si="64">SUM(C93:D93)</f>
        <v>272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f t="shared" ref="O93:O94" si="65">C93+F93+I93+L93</f>
        <v>31</v>
      </c>
      <c r="P93" s="24">
        <f t="shared" ref="P93:P94" si="66">D93+G93+J93+M93</f>
        <v>241</v>
      </c>
      <c r="Q93" s="24">
        <f t="shared" ref="Q93:Q94" si="67">O93+P93</f>
        <v>272</v>
      </c>
    </row>
    <row r="94" spans="1:19" s="17" customFormat="1" ht="18.75" x14ac:dyDescent="0.3">
      <c r="A94" s="22"/>
      <c r="B94" s="23" t="s">
        <v>92</v>
      </c>
      <c r="C94" s="24">
        <v>0</v>
      </c>
      <c r="D94" s="24">
        <v>0</v>
      </c>
      <c r="E94" s="24">
        <f t="shared" si="64"/>
        <v>0</v>
      </c>
      <c r="F94" s="24"/>
      <c r="G94" s="24"/>
      <c r="H94" s="24"/>
      <c r="I94" s="24">
        <v>3</v>
      </c>
      <c r="J94" s="24">
        <v>11</v>
      </c>
      <c r="K94" s="24">
        <f t="shared" ref="K94" si="68">SUM(I94:J94)</f>
        <v>14</v>
      </c>
      <c r="L94" s="24"/>
      <c r="M94" s="24"/>
      <c r="N94" s="24"/>
      <c r="O94" s="24">
        <f t="shared" si="65"/>
        <v>3</v>
      </c>
      <c r="P94" s="24">
        <f t="shared" si="66"/>
        <v>11</v>
      </c>
      <c r="Q94" s="24">
        <f t="shared" si="67"/>
        <v>14</v>
      </c>
    </row>
    <row r="95" spans="1:19" s="17" customFormat="1" ht="18.75" x14ac:dyDescent="0.3">
      <c r="A95" s="22"/>
      <c r="B95" s="23" t="s">
        <v>129</v>
      </c>
      <c r="C95" s="24">
        <v>1</v>
      </c>
      <c r="D95" s="24">
        <v>12</v>
      </c>
      <c r="E95" s="24">
        <f t="shared" ref="E95:E116" si="69">SUM(C95:D95)</f>
        <v>13</v>
      </c>
      <c r="F95" s="24"/>
      <c r="G95" s="24"/>
      <c r="H95" s="24"/>
      <c r="I95" s="24"/>
      <c r="J95" s="24"/>
      <c r="K95" s="24"/>
      <c r="L95" s="24"/>
      <c r="M95" s="24"/>
      <c r="N95" s="24"/>
      <c r="O95" s="24">
        <f t="shared" si="56"/>
        <v>1</v>
      </c>
      <c r="P95" s="24">
        <f t="shared" si="56"/>
        <v>12</v>
      </c>
      <c r="Q95" s="24">
        <f t="shared" si="57"/>
        <v>13</v>
      </c>
    </row>
    <row r="96" spans="1:19" s="14" customFormat="1" x14ac:dyDescent="0.35">
      <c r="A96" s="25" t="s">
        <v>93</v>
      </c>
      <c r="B96" s="26"/>
      <c r="C96" s="27">
        <f>SUM(C77:C95)</f>
        <v>808</v>
      </c>
      <c r="D96" s="27">
        <f>SUM(D77:D95)</f>
        <v>844</v>
      </c>
      <c r="E96" s="27">
        <f>SUM(C96:D96)</f>
        <v>1652</v>
      </c>
      <c r="F96" s="27"/>
      <c r="G96" s="27"/>
      <c r="H96" s="27"/>
      <c r="I96" s="27">
        <f>SUM(I77:I95)</f>
        <v>15</v>
      </c>
      <c r="J96" s="27">
        <f>SUM(J77:J95)</f>
        <v>39</v>
      </c>
      <c r="K96" s="27">
        <f>SUM(I96:J96)</f>
        <v>54</v>
      </c>
      <c r="L96" s="27"/>
      <c r="M96" s="27"/>
      <c r="N96" s="27"/>
      <c r="O96" s="27">
        <f>C96+F96+I96+L96</f>
        <v>823</v>
      </c>
      <c r="P96" s="27">
        <f t="shared" si="56"/>
        <v>883</v>
      </c>
      <c r="Q96" s="27">
        <f t="shared" si="57"/>
        <v>1706</v>
      </c>
      <c r="S96" s="37"/>
    </row>
    <row r="97" spans="1:19" s="14" customFormat="1" x14ac:dyDescent="0.35">
      <c r="A97" s="28" t="s">
        <v>19</v>
      </c>
      <c r="B97" s="29"/>
      <c r="C97" s="30"/>
      <c r="D97" s="30"/>
      <c r="E97" s="24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9" s="17" customFormat="1" ht="18.75" x14ac:dyDescent="0.3">
      <c r="A98" s="22"/>
      <c r="B98" s="23" t="s">
        <v>118</v>
      </c>
      <c r="C98" s="24"/>
      <c r="D98" s="24"/>
      <c r="E98" s="24"/>
      <c r="F98" s="24"/>
      <c r="G98" s="24"/>
      <c r="H98" s="24"/>
      <c r="I98" s="24">
        <v>2</v>
      </c>
      <c r="J98" s="24">
        <v>2</v>
      </c>
      <c r="K98" s="24">
        <f t="shared" ref="K98" si="70">SUM(I98:J98)</f>
        <v>4</v>
      </c>
      <c r="L98" s="24">
        <v>11</v>
      </c>
      <c r="M98" s="24">
        <v>9</v>
      </c>
      <c r="N98" s="24">
        <f t="shared" ref="N98" si="71">SUM(L98:M98)</f>
        <v>20</v>
      </c>
      <c r="O98" s="24">
        <f t="shared" si="56"/>
        <v>13</v>
      </c>
      <c r="P98" s="24">
        <f t="shared" si="56"/>
        <v>11</v>
      </c>
      <c r="Q98" s="24">
        <f t="shared" si="57"/>
        <v>24</v>
      </c>
    </row>
    <row r="99" spans="1:19" s="14" customFormat="1" x14ac:dyDescent="0.35">
      <c r="A99" s="25" t="s">
        <v>95</v>
      </c>
      <c r="B99" s="26"/>
      <c r="C99" s="27"/>
      <c r="D99" s="27"/>
      <c r="E99" s="27"/>
      <c r="F99" s="27"/>
      <c r="G99" s="27"/>
      <c r="H99" s="27"/>
      <c r="I99" s="27">
        <f>SUM(I98:I98)</f>
        <v>2</v>
      </c>
      <c r="J99" s="27">
        <f>SUM(J98:J98)</f>
        <v>2</v>
      </c>
      <c r="K99" s="27">
        <f>SUM(I99:J99)</f>
        <v>4</v>
      </c>
      <c r="L99" s="27">
        <f>SUM(L98:L98)</f>
        <v>11</v>
      </c>
      <c r="M99" s="27">
        <f>SUM(M98:M98)</f>
        <v>9</v>
      </c>
      <c r="N99" s="27">
        <f>SUM(L99:M99)</f>
        <v>20</v>
      </c>
      <c r="O99" s="27">
        <f t="shared" si="56"/>
        <v>13</v>
      </c>
      <c r="P99" s="27">
        <f t="shared" si="56"/>
        <v>11</v>
      </c>
      <c r="Q99" s="27">
        <f t="shared" si="57"/>
        <v>24</v>
      </c>
    </row>
    <row r="100" spans="1:19" s="14" customFormat="1" x14ac:dyDescent="0.35">
      <c r="A100" s="28" t="s">
        <v>21</v>
      </c>
      <c r="B100" s="29"/>
      <c r="C100" s="30"/>
      <c r="D100" s="30"/>
      <c r="E100" s="24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9" s="17" customFormat="1" ht="18.75" x14ac:dyDescent="0.3">
      <c r="A101" s="22"/>
      <c r="B101" s="23" t="s">
        <v>117</v>
      </c>
      <c r="C101" s="24">
        <v>8</v>
      </c>
      <c r="D101" s="24">
        <v>19</v>
      </c>
      <c r="E101" s="24">
        <f t="shared" si="69"/>
        <v>27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>
        <f t="shared" si="56"/>
        <v>8</v>
      </c>
      <c r="P101" s="24">
        <f t="shared" si="56"/>
        <v>19</v>
      </c>
      <c r="Q101" s="24">
        <f t="shared" si="57"/>
        <v>27</v>
      </c>
    </row>
    <row r="102" spans="1:19" s="17" customFormat="1" ht="18.75" x14ac:dyDescent="0.3">
      <c r="A102" s="22"/>
      <c r="B102" s="23" t="s">
        <v>108</v>
      </c>
      <c r="C102" s="24">
        <v>3</v>
      </c>
      <c r="D102" s="24">
        <v>8</v>
      </c>
      <c r="E102" s="24">
        <f t="shared" ref="E102" si="72">SUM(C102:D102)</f>
        <v>11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>
        <f t="shared" ref="O102" si="73">C102+F102+I102+L102</f>
        <v>3</v>
      </c>
      <c r="P102" s="24">
        <f t="shared" ref="P102" si="74">D102+G102+J102+M102</f>
        <v>8</v>
      </c>
      <c r="Q102" s="24">
        <f t="shared" ref="Q102" si="75">O102+P102</f>
        <v>11</v>
      </c>
      <c r="S102" s="36"/>
    </row>
    <row r="103" spans="1:19" s="17" customFormat="1" ht="18.75" x14ac:dyDescent="0.3">
      <c r="A103" s="22"/>
      <c r="B103" s="23" t="s">
        <v>126</v>
      </c>
      <c r="C103" s="24">
        <v>5</v>
      </c>
      <c r="D103" s="24">
        <v>5</v>
      </c>
      <c r="E103" s="24">
        <f t="shared" ref="E103" si="76">SUM(C103:D103)</f>
        <v>10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>
        <f t="shared" ref="O103" si="77">C103+F103+I103+L103</f>
        <v>5</v>
      </c>
      <c r="P103" s="24">
        <f t="shared" ref="P103" si="78">D103+G103+J103+M103</f>
        <v>5</v>
      </c>
      <c r="Q103" s="24">
        <f t="shared" ref="Q103" si="79">O103+P103</f>
        <v>10</v>
      </c>
      <c r="S103" s="36"/>
    </row>
    <row r="104" spans="1:19" s="17" customFormat="1" ht="18.75" x14ac:dyDescent="0.3">
      <c r="A104" s="22"/>
      <c r="B104" s="23" t="s">
        <v>39</v>
      </c>
      <c r="C104" s="24">
        <v>26</v>
      </c>
      <c r="D104" s="24">
        <v>95</v>
      </c>
      <c r="E104" s="24">
        <f t="shared" si="69"/>
        <v>121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>
        <f t="shared" si="56"/>
        <v>26</v>
      </c>
      <c r="P104" s="24">
        <f t="shared" si="56"/>
        <v>95</v>
      </c>
      <c r="Q104" s="24">
        <f t="shared" si="57"/>
        <v>121</v>
      </c>
      <c r="S104" s="36"/>
    </row>
    <row r="105" spans="1:19" s="17" customFormat="1" ht="18.75" x14ac:dyDescent="0.3">
      <c r="A105" s="22"/>
      <c r="B105" s="23" t="s">
        <v>40</v>
      </c>
      <c r="C105" s="24">
        <v>1</v>
      </c>
      <c r="D105" s="24">
        <v>22</v>
      </c>
      <c r="E105" s="24">
        <f t="shared" ref="E105" si="80">SUM(C105:D105)</f>
        <v>23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>
        <f t="shared" ref="O105" si="81">C105+F105+I105+L105</f>
        <v>1</v>
      </c>
      <c r="P105" s="24">
        <f t="shared" ref="P105" si="82">D105+G105+J105+M105</f>
        <v>22</v>
      </c>
      <c r="Q105" s="24">
        <f t="shared" ref="Q105" si="83">O105+P105</f>
        <v>23</v>
      </c>
      <c r="S105" s="36"/>
    </row>
    <row r="106" spans="1:19" s="17" customFormat="1" ht="18.75" x14ac:dyDescent="0.3">
      <c r="A106" s="22"/>
      <c r="B106" s="23" t="s">
        <v>106</v>
      </c>
      <c r="C106" s="24">
        <v>26</v>
      </c>
      <c r="D106" s="24">
        <v>16</v>
      </c>
      <c r="E106" s="24">
        <f t="shared" ref="E106" si="84">SUM(C106:D106)</f>
        <v>42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>
        <f t="shared" ref="O106" si="85">C106+F106+I106+L106</f>
        <v>26</v>
      </c>
      <c r="P106" s="24">
        <f t="shared" ref="P106" si="86">D106+G106+J106+M106</f>
        <v>16</v>
      </c>
      <c r="Q106" s="24">
        <f t="shared" ref="Q106" si="87">O106+P106</f>
        <v>42</v>
      </c>
    </row>
    <row r="107" spans="1:19" s="17" customFormat="1" ht="18.75" x14ac:dyDescent="0.3">
      <c r="A107" s="22"/>
      <c r="B107" s="23" t="s">
        <v>127</v>
      </c>
      <c r="C107" s="24">
        <v>8</v>
      </c>
      <c r="D107" s="24">
        <v>20</v>
      </c>
      <c r="E107" s="24">
        <f t="shared" ref="E107" si="88">SUM(C107:D107)</f>
        <v>28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>
        <f t="shared" ref="O107" si="89">C107+F107+I107+L107</f>
        <v>8</v>
      </c>
      <c r="P107" s="24">
        <f t="shared" ref="P107" si="90">D107+G107+J107+M107</f>
        <v>20</v>
      </c>
      <c r="Q107" s="24">
        <f t="shared" ref="Q107" si="91">O107+P107</f>
        <v>28</v>
      </c>
    </row>
    <row r="108" spans="1:19" s="17" customFormat="1" ht="18.75" x14ac:dyDescent="0.3">
      <c r="A108" s="22"/>
      <c r="B108" s="23" t="s">
        <v>113</v>
      </c>
      <c r="C108" s="24">
        <v>7</v>
      </c>
      <c r="D108" s="24">
        <v>15</v>
      </c>
      <c r="E108" s="24">
        <f t="shared" ref="E108" si="92">SUM(C108:D108)</f>
        <v>22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f t="shared" ref="O108" si="93">C108+F108+I108+L108</f>
        <v>7</v>
      </c>
      <c r="P108" s="24">
        <f t="shared" ref="P108" si="94">D108+G108+J108+M108</f>
        <v>15</v>
      </c>
      <c r="Q108" s="24">
        <f t="shared" ref="Q108" si="95">O108+P108</f>
        <v>22</v>
      </c>
      <c r="S108" s="36"/>
    </row>
    <row r="109" spans="1:19" s="14" customFormat="1" x14ac:dyDescent="0.35">
      <c r="A109" s="25" t="s">
        <v>96</v>
      </c>
      <c r="B109" s="26"/>
      <c r="C109" s="27">
        <f>SUM(C101:C108)</f>
        <v>84</v>
      </c>
      <c r="D109" s="27">
        <f>SUM(D101:D108)</f>
        <v>200</v>
      </c>
      <c r="E109" s="27">
        <f t="shared" si="69"/>
        <v>284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>
        <f t="shared" si="56"/>
        <v>84</v>
      </c>
      <c r="P109" s="27">
        <f t="shared" si="56"/>
        <v>200</v>
      </c>
      <c r="Q109" s="27">
        <f t="shared" si="57"/>
        <v>284</v>
      </c>
      <c r="S109" s="37"/>
    </row>
    <row r="110" spans="1:19" s="14" customFormat="1" x14ac:dyDescent="0.35">
      <c r="A110" s="28" t="s">
        <v>20</v>
      </c>
      <c r="B110" s="29"/>
      <c r="C110" s="30"/>
      <c r="D110" s="30"/>
      <c r="E110" s="24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9" s="17" customFormat="1" ht="18.75" x14ac:dyDescent="0.3">
      <c r="A111" s="22"/>
      <c r="B111" s="23" t="s">
        <v>109</v>
      </c>
      <c r="C111" s="24">
        <v>58</v>
      </c>
      <c r="D111" s="24">
        <v>100</v>
      </c>
      <c r="E111" s="24">
        <f t="shared" si="69"/>
        <v>158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>
        <f t="shared" si="56"/>
        <v>58</v>
      </c>
      <c r="P111" s="24">
        <f t="shared" si="56"/>
        <v>100</v>
      </c>
      <c r="Q111" s="24">
        <f t="shared" si="57"/>
        <v>158</v>
      </c>
      <c r="S111" s="36"/>
    </row>
    <row r="112" spans="1:19" s="17" customFormat="1" ht="18.75" x14ac:dyDescent="0.3">
      <c r="A112" s="22"/>
      <c r="B112" s="23" t="s">
        <v>112</v>
      </c>
      <c r="C112" s="24">
        <v>30</v>
      </c>
      <c r="D112" s="24">
        <v>58</v>
      </c>
      <c r="E112" s="24">
        <f t="shared" ref="E112" si="96">SUM(C112:D112)</f>
        <v>88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>
        <f t="shared" ref="O112:O113" si="97">C112+F112+I112+L112</f>
        <v>30</v>
      </c>
      <c r="P112" s="24">
        <f t="shared" ref="P112:P113" si="98">D112+G112+J112+M112</f>
        <v>58</v>
      </c>
      <c r="Q112" s="24">
        <f t="shared" ref="Q112:Q113" si="99">O112+P112</f>
        <v>88</v>
      </c>
      <c r="S112" s="36"/>
    </row>
    <row r="113" spans="1:19" s="17" customFormat="1" ht="18.75" x14ac:dyDescent="0.3">
      <c r="A113" s="22"/>
      <c r="B113" s="23" t="s">
        <v>97</v>
      </c>
      <c r="C113" s="24">
        <v>53</v>
      </c>
      <c r="D113" s="24">
        <v>169</v>
      </c>
      <c r="E113" s="24">
        <f t="shared" ref="E113" si="100">SUM(C113:D113)</f>
        <v>222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>
        <f t="shared" si="97"/>
        <v>53</v>
      </c>
      <c r="P113" s="24">
        <f t="shared" si="98"/>
        <v>169</v>
      </c>
      <c r="Q113" s="24">
        <f t="shared" si="99"/>
        <v>222</v>
      </c>
    </row>
    <row r="114" spans="1:19" s="17" customFormat="1" ht="18.75" x14ac:dyDescent="0.3">
      <c r="A114" s="22"/>
      <c r="B114" s="23" t="s">
        <v>125</v>
      </c>
      <c r="C114" s="24">
        <v>31</v>
      </c>
      <c r="D114" s="24">
        <v>58</v>
      </c>
      <c r="E114" s="24">
        <f t="shared" si="69"/>
        <v>89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>
        <f t="shared" si="56"/>
        <v>31</v>
      </c>
      <c r="P114" s="24">
        <f t="shared" si="56"/>
        <v>58</v>
      </c>
      <c r="Q114" s="24">
        <f t="shared" si="57"/>
        <v>89</v>
      </c>
    </row>
    <row r="115" spans="1:19" s="17" customFormat="1" ht="18.75" x14ac:dyDescent="0.3">
      <c r="A115" s="22"/>
      <c r="B115" s="23" t="s">
        <v>98</v>
      </c>
      <c r="C115" s="24">
        <v>131</v>
      </c>
      <c r="D115" s="24">
        <v>235</v>
      </c>
      <c r="E115" s="24">
        <f t="shared" si="69"/>
        <v>366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>
        <f t="shared" si="56"/>
        <v>131</v>
      </c>
      <c r="P115" s="24">
        <f t="shared" si="56"/>
        <v>235</v>
      </c>
      <c r="Q115" s="24">
        <f t="shared" si="57"/>
        <v>366</v>
      </c>
    </row>
    <row r="116" spans="1:19" s="14" customFormat="1" x14ac:dyDescent="0.35">
      <c r="A116" s="25" t="s">
        <v>99</v>
      </c>
      <c r="B116" s="26"/>
      <c r="C116" s="27">
        <f>SUM(C111:C115)</f>
        <v>303</v>
      </c>
      <c r="D116" s="27">
        <f>SUM(D111:D115)</f>
        <v>620</v>
      </c>
      <c r="E116" s="27">
        <f t="shared" si="69"/>
        <v>923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>
        <f t="shared" si="56"/>
        <v>303</v>
      </c>
      <c r="P116" s="27">
        <f t="shared" si="56"/>
        <v>620</v>
      </c>
      <c r="Q116" s="27">
        <f t="shared" si="57"/>
        <v>923</v>
      </c>
      <c r="S116" s="37"/>
    </row>
    <row r="117" spans="1:19" s="14" customFormat="1" x14ac:dyDescent="0.35">
      <c r="A117" s="28" t="s">
        <v>100</v>
      </c>
      <c r="B117" s="29"/>
      <c r="C117" s="30"/>
      <c r="D117" s="30"/>
      <c r="E117" s="24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9" s="17" customFormat="1" ht="18.75" x14ac:dyDescent="0.3">
      <c r="A118" s="22"/>
      <c r="B118" s="23" t="s">
        <v>105</v>
      </c>
      <c r="C118" s="24"/>
      <c r="D118" s="24"/>
      <c r="E118" s="24"/>
      <c r="F118" s="24"/>
      <c r="G118" s="24"/>
      <c r="H118" s="24"/>
      <c r="I118" s="24">
        <v>0</v>
      </c>
      <c r="J118" s="24">
        <v>0</v>
      </c>
      <c r="K118" s="24">
        <f>SUM(I118:J118)</f>
        <v>0</v>
      </c>
      <c r="L118" s="24">
        <v>0</v>
      </c>
      <c r="M118" s="24">
        <v>1</v>
      </c>
      <c r="N118" s="24">
        <f>SUM(L118:M118)</f>
        <v>1</v>
      </c>
      <c r="O118" s="24">
        <f t="shared" ref="O118" si="101">C118+F118+I118+L118</f>
        <v>0</v>
      </c>
      <c r="P118" s="24">
        <f t="shared" ref="P118" si="102">D118+G118+J118+M118</f>
        <v>1</v>
      </c>
      <c r="Q118" s="24">
        <f t="shared" ref="Q118" si="103">O118+P118</f>
        <v>1</v>
      </c>
    </row>
    <row r="119" spans="1:19" s="17" customFormat="1" ht="18.75" x14ac:dyDescent="0.3">
      <c r="A119" s="22"/>
      <c r="B119" s="23" t="s">
        <v>119</v>
      </c>
      <c r="C119" s="24"/>
      <c r="D119" s="24"/>
      <c r="E119" s="24"/>
      <c r="F119" s="24"/>
      <c r="G119" s="24"/>
      <c r="H119" s="24"/>
      <c r="I119" s="24">
        <v>4</v>
      </c>
      <c r="J119" s="24">
        <v>5</v>
      </c>
      <c r="K119" s="24">
        <f>SUM(I119:J119)</f>
        <v>9</v>
      </c>
      <c r="L119" s="24">
        <v>6</v>
      </c>
      <c r="M119" s="24">
        <v>5</v>
      </c>
      <c r="N119" s="24">
        <f>SUM(L119:M119)</f>
        <v>11</v>
      </c>
      <c r="O119" s="24">
        <f t="shared" ref="O119" si="104">C119+F119+I119+L119</f>
        <v>10</v>
      </c>
      <c r="P119" s="24">
        <f t="shared" ref="P119" si="105">D119+G119+J119+M119</f>
        <v>10</v>
      </c>
      <c r="Q119" s="24">
        <f t="shared" ref="Q119" si="106">O119+P119</f>
        <v>20</v>
      </c>
    </row>
    <row r="120" spans="1:19" s="14" customFormat="1" x14ac:dyDescent="0.35">
      <c r="A120" s="31" t="s">
        <v>101</v>
      </c>
      <c r="B120" s="32"/>
      <c r="C120" s="33"/>
      <c r="D120" s="33"/>
      <c r="E120" s="27"/>
      <c r="F120" s="33"/>
      <c r="G120" s="33"/>
      <c r="H120" s="33"/>
      <c r="I120" s="33">
        <f>SUM(I118:I119)</f>
        <v>4</v>
      </c>
      <c r="J120" s="33">
        <f t="shared" ref="J120:N120" si="107">SUM(J118:J119)</f>
        <v>5</v>
      </c>
      <c r="K120" s="33">
        <f t="shared" si="107"/>
        <v>9</v>
      </c>
      <c r="L120" s="33">
        <f t="shared" si="107"/>
        <v>6</v>
      </c>
      <c r="M120" s="33">
        <f t="shared" si="107"/>
        <v>6</v>
      </c>
      <c r="N120" s="33">
        <f t="shared" si="107"/>
        <v>12</v>
      </c>
      <c r="O120" s="33">
        <f t="shared" ref="O120" si="108">SUM(O118:O119)</f>
        <v>10</v>
      </c>
      <c r="P120" s="33">
        <f t="shared" ref="P120" si="109">SUM(P118:P119)</f>
        <v>11</v>
      </c>
      <c r="Q120" s="33">
        <f>O120+P120</f>
        <v>21</v>
      </c>
    </row>
    <row r="121" spans="1:19" s="14" customFormat="1" ht="27" customHeight="1" x14ac:dyDescent="0.35">
      <c r="A121" s="49" t="s">
        <v>33</v>
      </c>
      <c r="B121" s="50"/>
      <c r="C121" s="34">
        <f>SUM(C10,C37,C61,C75,C96,C99,C109,C116,C120)</f>
        <v>5304</v>
      </c>
      <c r="D121" s="34">
        <f>SUM(D10,D37,D61,D75,D96,D99,D109,D116,D120)</f>
        <v>10649</v>
      </c>
      <c r="E121" s="34">
        <f>SUM(E10,E37,E61,E75,E96,E99,E109,E116,E120)</f>
        <v>15953</v>
      </c>
      <c r="F121" s="34">
        <f>SUM(F10,F37,F61,F75,F96,F99,F109,F116,F120)</f>
        <v>103</v>
      </c>
      <c r="G121" s="34">
        <f>SUM(G10,G37,G61,G75,G96,G99,G109,G116,G120)</f>
        <v>250</v>
      </c>
      <c r="H121" s="34">
        <f>SUM(H10,H37,H61,H75,H96,H99,H109,H116,H120)</f>
        <v>353</v>
      </c>
      <c r="I121" s="34">
        <f>SUM(I10,I37,I61,I75,I96,I99,I109,I116,I120)</f>
        <v>64</v>
      </c>
      <c r="J121" s="34">
        <f>SUM(J10,J37,J61,J75,J96,J99,J109,J116,J120)</f>
        <v>100</v>
      </c>
      <c r="K121" s="34">
        <f>SUM(K10,K37,K61,K75,K96,K99,K109,K116,K120)</f>
        <v>164</v>
      </c>
      <c r="L121" s="34">
        <f>SUM(L10,L37,L61,L75,L96,L99,L109,L116,L120)</f>
        <v>29</v>
      </c>
      <c r="M121" s="34">
        <f>SUM(M10,M37,M61,M75,M96,M99,M109,M116,M120)</f>
        <v>26</v>
      </c>
      <c r="N121" s="34">
        <f>SUM(N10,N37,N61,N75,N96,N99,N109,N116,N120)</f>
        <v>55</v>
      </c>
      <c r="O121" s="34">
        <f>C121+F121+I121+L121</f>
        <v>5500</v>
      </c>
      <c r="P121" s="34">
        <f>D121+G121+J121+M121</f>
        <v>11025</v>
      </c>
      <c r="Q121" s="34">
        <f>O121+P121</f>
        <v>16525</v>
      </c>
    </row>
  </sheetData>
  <mergeCells count="8">
    <mergeCell ref="A121:B121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5" header="0.3" footer="0.3"/>
  <pageSetup paperSize="9" orientation="landscape" horizontalDpi="4294967295" verticalDpi="4294967295" r:id="rId1"/>
  <ignoredErrors>
    <ignoredError sqref="E23 E36:E37 E24 E31 E32 E112 E35 N98 O120:P120 E40 H37 E51:E54 E86 E95 K99 K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รายงานเผยแพร่ 3</vt:lpstr>
      <vt:lpstr>รายงาน 4</vt:lpstr>
      <vt:lpstr>'รายงาน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porlin_9@hotmail.com</cp:lastModifiedBy>
  <dcterms:created xsi:type="dcterms:W3CDTF">2015-09-23T02:48:25Z</dcterms:created>
  <dcterms:modified xsi:type="dcterms:W3CDTF">2021-06-04T07:42:43Z</dcterms:modified>
</cp:coreProperties>
</file>