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45" windowWidth="18990" windowHeight="12825"/>
  </bookViews>
  <sheets>
    <sheet name="Sheet1" sheetId="1" r:id="rId1"/>
    <sheet name="Sheet3" sheetId="3" r:id="rId2"/>
  </sheets>
  <definedNames>
    <definedName name="_xlnm.Print_Area" localSheetId="0">Sheet1!$A$1:$L$20</definedName>
    <definedName name="_xlnm.Print_Titles" localSheetId="0">Sheet1!$4:$5</definedName>
  </definedNames>
  <calcPr calcId="145621"/>
</workbook>
</file>

<file path=xl/calcChain.xml><?xml version="1.0" encoding="utf-8"?>
<calcChain xmlns="http://schemas.openxmlformats.org/spreadsheetml/2006/main">
  <c r="G16" i="1" l="1"/>
  <c r="H16" i="1"/>
  <c r="I16" i="1"/>
  <c r="J10" i="1"/>
  <c r="G10" i="1"/>
  <c r="F10" i="1"/>
  <c r="E10" i="1"/>
  <c r="J9" i="1"/>
  <c r="F9" i="1"/>
  <c r="E9" i="1"/>
  <c r="D9" i="1"/>
  <c r="G8" i="1"/>
  <c r="K6" i="1" l="1"/>
  <c r="L6" i="1" s="1"/>
  <c r="C16" i="1" l="1"/>
  <c r="K13" i="1" l="1"/>
  <c r="L13" i="1" s="1"/>
  <c r="J16" i="1"/>
  <c r="F16" i="1"/>
  <c r="K12" i="1"/>
  <c r="L12" i="1" s="1"/>
  <c r="D16" i="1"/>
  <c r="E16" i="1"/>
  <c r="K7" i="1"/>
  <c r="L7" i="1" s="1"/>
  <c r="K8" i="1"/>
  <c r="L8" i="1" s="1"/>
  <c r="K9" i="1"/>
  <c r="L9" i="1" s="1"/>
  <c r="K10" i="1"/>
  <c r="L10" i="1" s="1"/>
  <c r="K11" i="1"/>
  <c r="L11" i="1" s="1"/>
  <c r="K14" i="1" l="1"/>
  <c r="K16" i="1" l="1"/>
  <c r="L16" i="1" s="1"/>
  <c r="L14" i="1"/>
</calcChain>
</file>

<file path=xl/sharedStrings.xml><?xml version="1.0" encoding="utf-8"?>
<sst xmlns="http://schemas.openxmlformats.org/spreadsheetml/2006/main" count="28" uniqueCount="28">
  <si>
    <t>รวม</t>
  </si>
  <si>
    <t>คณะครุศาสตร์</t>
  </si>
  <si>
    <t>คณะเทคโนโลยีการเกษตร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</si>
  <si>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</si>
  <si>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</si>
  <si>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</si>
  <si>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</si>
  <si>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รวมทั้งสิ้น</t>
  </si>
  <si>
    <t xml:space="preserve">กองนโยบายและแผน สำนักงานอธิการบดี </t>
  </si>
  <si>
    <t>วิทยาลัยแม่ฮ่องสอน</t>
  </si>
  <si>
    <t>โทร. 0530885377</t>
  </si>
  <si>
    <t>วิทยาลัยนานาชาติ</t>
  </si>
  <si>
    <t xml:space="preserve">จำแนกตามคณะ </t>
  </si>
  <si>
    <t>คณะ</t>
  </si>
  <si>
    <t>บัณฑิตทั้งหมด</t>
  </si>
  <si>
    <t>บัณฑิตที่ตอบแบบสอบถาม</t>
  </si>
  <si>
    <t>วิทยาลัยพัฒนาเศรษฐกิจและ</t>
  </si>
  <si>
    <t>เทคโนโยลีชุมชนแห่งเอเชีย</t>
  </si>
  <si>
    <t>ร้อยละ</t>
  </si>
  <si>
    <t>ไม่มีงานทำก่อนการศึกษา มีงานทำหลังจบการศึกษา</t>
  </si>
  <si>
    <t>ไม่มีงานทำก่อนการศึกษา มีงานทำหลังจบการศึกษาและกำลังศึกษาต่อ</t>
  </si>
  <si>
    <t>ยังไม่มีงานทำ</t>
  </si>
  <si>
    <t>ยังไม่มีงานทำ และกำลังศึกษาต่อ</t>
  </si>
  <si>
    <t>ภาวะการมีงานทำของบัณฑิต ประจำปีการศึกษา 2560 (มิถุนายน 2560 ถึง พฤษภาคม 2561)</t>
  </si>
  <si>
    <t>ข้อมูล จากระบบสารสนเทศมหาวิทยาลัยราชภัฏเชียงใหม่ ณ วันที่ 1 มีนาคม 2562</t>
  </si>
  <si>
    <t>มีงานทำก่อนการจบศึกษา อยู่ในสายงานเดิมหลังจบการศึกษา เลื่อนระดับ</t>
  </si>
  <si>
    <t>มีงานทำก่อนจบการศึกษา เปลี่ยนสายงานหลังจบการศึกษา</t>
  </si>
  <si>
    <t>มีงานทำก่อนจบการศึกษา เปลี่ยนสายงานเดิมหลังจบการศึกษา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</si>
</sst>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.00_-;\-* #,##0.00_-;_-* &quot;-&quot;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6" fillId="0" borderId="0" xfId="0" applyFont="1"/>
    <xf numFmtId="0" fontId="5" fillId="0" borderId="0" xfId="0" applyFont="1"/>
    <xf numFmtId="0" fontId="7" fillId="0" borderId="0" xfId="0" applyFont="1"/>
    <xf numFmtId="0" fontId="7" fillId="0" borderId="1" xfId="0" applyFont="1" applyBorder="1"/>
    <xf numFmtId="0" fontId="5" fillId="3" borderId="4" xfId="0" applyFont="1" applyFill="1" applyBorder="1"/>
    <xf numFmtId="0" fontId="2" fillId="3" borderId="2" xfId="0" applyFont="1" applyFill="1" applyBorder="1"/>
    <xf numFmtId="0" fontId="5" fillId="3" borderId="2" xfId="0" applyFont="1" applyFill="1" applyBorder="1"/>
    <xf numFmtId="0" fontId="2" fillId="3" borderId="0" xfId="0" applyFont="1" applyFill="1"/>
    <xf numFmtId="0" fontId="2" fillId="3" borderId="3" xfId="0" applyFont="1" applyFill="1" applyBorder="1"/>
    <xf numFmtId="0" fontId="2" fillId="3" borderId="6" xfId="0" applyFont="1" applyFill="1" applyBorder="1"/>
    <xf numFmtId="0" fontId="4" fillId="4" borderId="2" xfId="0" applyFont="1" applyFill="1" applyBorder="1" applyAlignment="1">
      <alignment horizontal="center" vertical="center" wrapText="1"/>
    </xf>
    <xf numFmtId="41" fontId="5" fillId="3" borderId="2" xfId="1" applyNumberFormat="1" applyFont="1" applyFill="1" applyBorder="1" applyAlignment="1">
      <alignment horizontal="right"/>
    </xf>
    <xf numFmtId="41" fontId="4" fillId="2" borderId="2" xfId="1" applyNumberFormat="1" applyFont="1" applyFill="1" applyBorder="1" applyAlignment="1">
      <alignment horizontal="right"/>
    </xf>
    <xf numFmtId="41" fontId="5" fillId="3" borderId="11" xfId="1" applyNumberFormat="1" applyFont="1" applyFill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 wrapText="1"/>
    </xf>
    <xf numFmtId="41" fontId="5" fillId="3" borderId="3" xfId="1" applyNumberFormat="1" applyFont="1" applyFill="1" applyBorder="1" applyAlignment="1">
      <alignment horizontal="right"/>
    </xf>
    <xf numFmtId="43" fontId="5" fillId="3" borderId="2" xfId="1" applyNumberFormat="1" applyFont="1" applyFill="1" applyBorder="1" applyAlignment="1">
      <alignment horizontal="right"/>
    </xf>
    <xf numFmtId="187" fontId="4" fillId="2" borderId="2" xfId="1" applyNumberFormat="1" applyFont="1" applyFill="1" applyBorder="1" applyAlignment="1">
      <alignment horizontal="right"/>
    </xf>
    <xf numFmtId="43" fontId="5" fillId="3" borderId="11" xfId="1" applyNumberFormat="1" applyFont="1" applyFill="1" applyBorder="1" applyAlignment="1">
      <alignment horizontal="right"/>
    </xf>
    <xf numFmtId="43" fontId="5" fillId="3" borderId="3" xfId="1" applyNumberFormat="1" applyFont="1" applyFill="1" applyBorder="1" applyAlignment="1">
      <alignment horizontal="right"/>
    </xf>
    <xf numFmtId="0" fontId="4" fillId="5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zoomScale="110" zoomScaleNormal="100" zoomScaleSheetLayoutView="110" workbookViewId="0">
      <selection activeCell="A3" sqref="A3"/>
    </sheetView>
  </sheetViews>
  <sheetFormatPr defaultRowHeight="15" x14ac:dyDescent="0.25"/>
  <cols>
    <col min="1" max="1" width="2.625" style="2" customWidth="1"/>
    <col min="2" max="2" width="22.25" style="2" customWidth="1"/>
    <col min="3" max="3" width="8" style="2" customWidth="1"/>
    <col min="4" max="4" width="12.5" style="6" customWidth="1"/>
    <col min="5" max="5" width="11.5" style="2" customWidth="1"/>
    <col min="6" max="6" width="11.625" style="2" customWidth="1"/>
    <col min="7" max="7" width="12" style="2" customWidth="1"/>
    <col min="8" max="8" width="12.625" style="2" customWidth="1"/>
    <col min="9" max="9" width="9.875" style="2" customWidth="1"/>
    <col min="10" max="10" width="10.625" style="2" customWidth="1"/>
    <col min="11" max="11" width="7" style="6" customWidth="1"/>
    <col min="12" max="12" width="7.875" style="2" customWidth="1"/>
    <col min="13" max="16384" width="9" style="2"/>
  </cols>
  <sheetData>
    <row r="1" spans="1:13" ht="24.95" customHeight="1" x14ac:dyDescent="0.35">
      <c r="A1" s="1" t="s">
        <v>23</v>
      </c>
    </row>
    <row r="2" spans="1:13" ht="21.75" customHeight="1" x14ac:dyDescent="0.35">
      <c r="A2" s="1" t="s">
        <v>12</v>
      </c>
    </row>
    <row r="3" spans="1:13" ht="12" customHeight="1" x14ac:dyDescent="0.25">
      <c r="B3" s="3"/>
      <c r="C3" s="3"/>
      <c r="D3" s="7"/>
      <c r="E3" s="3"/>
      <c r="F3" s="3"/>
      <c r="G3" s="3"/>
      <c r="H3" s="3"/>
      <c r="I3" s="3"/>
      <c r="J3" s="3"/>
      <c r="K3" s="7"/>
      <c r="L3" s="3"/>
    </row>
    <row r="4" spans="1:13" ht="23.25" customHeight="1" x14ac:dyDescent="0.25">
      <c r="A4" s="35" t="s">
        <v>13</v>
      </c>
      <c r="B4" s="36"/>
      <c r="C4" s="39" t="s">
        <v>14</v>
      </c>
      <c r="D4" s="28" t="s">
        <v>15</v>
      </c>
      <c r="E4" s="29"/>
      <c r="F4" s="29"/>
      <c r="G4" s="29"/>
      <c r="H4" s="29"/>
      <c r="I4" s="29"/>
      <c r="J4" s="29"/>
      <c r="K4" s="29"/>
      <c r="L4" s="30"/>
    </row>
    <row r="5" spans="1:13" ht="100.5" customHeight="1" x14ac:dyDescent="0.25">
      <c r="A5" s="37"/>
      <c r="B5" s="38"/>
      <c r="C5" s="40"/>
      <c r="D5" s="26" t="s">
        <v>25</v>
      </c>
      <c r="E5" s="26" t="s">
        <v>26</v>
      </c>
      <c r="F5" s="14" t="s">
        <v>27</v>
      </c>
      <c r="G5" s="14" t="s">
        <v>19</v>
      </c>
      <c r="H5" s="27" t="s">
        <v>20</v>
      </c>
      <c r="I5" s="14" t="s">
        <v>21</v>
      </c>
      <c r="J5" s="14" t="s">
        <v>22</v>
      </c>
      <c r="K5" s="25" t="s">
        <v>0</v>
      </c>
      <c r="L5" s="25" t="s">
        <v>18</v>
      </c>
    </row>
    <row r="6" spans="1:13" ht="21" x14ac:dyDescent="0.35">
      <c r="A6" s="33" t="s">
        <v>1</v>
      </c>
      <c r="B6" s="34"/>
      <c r="C6" s="15">
        <v>1007</v>
      </c>
      <c r="D6" s="15">
        <v>1</v>
      </c>
      <c r="E6" s="15">
        <v>79</v>
      </c>
      <c r="F6" s="15">
        <v>12</v>
      </c>
      <c r="G6" s="15">
        <v>59</v>
      </c>
      <c r="H6" s="15">
        <v>0</v>
      </c>
      <c r="I6" s="15">
        <v>7</v>
      </c>
      <c r="J6" s="15">
        <v>0</v>
      </c>
      <c r="K6" s="15">
        <f>SUM(D6:J6)</f>
        <v>158</v>
      </c>
      <c r="L6" s="21">
        <f>(K6*100)/C6</f>
        <v>15.690168818272095</v>
      </c>
      <c r="M6" s="5"/>
    </row>
    <row r="7" spans="1:13" ht="21" x14ac:dyDescent="0.35">
      <c r="A7" s="10" t="s">
        <v>2</v>
      </c>
      <c r="B7" s="9"/>
      <c r="C7" s="15">
        <v>85</v>
      </c>
      <c r="D7" s="15">
        <v>1</v>
      </c>
      <c r="E7" s="15">
        <v>3</v>
      </c>
      <c r="F7" s="15">
        <v>4</v>
      </c>
      <c r="G7" s="15">
        <v>11</v>
      </c>
      <c r="H7" s="15">
        <v>0</v>
      </c>
      <c r="I7" s="15">
        <v>2</v>
      </c>
      <c r="J7" s="15">
        <v>0</v>
      </c>
      <c r="K7" s="15">
        <f t="shared" ref="K7:K14" si="0">SUM(D7:J7)</f>
        <v>21</v>
      </c>
      <c r="L7" s="21">
        <f t="shared" ref="L7:L12" si="1">(K7*100)/C7</f>
        <v>24.705882352941178</v>
      </c>
      <c r="M7" s="5"/>
    </row>
    <row r="8" spans="1:13" ht="21" x14ac:dyDescent="0.35">
      <c r="A8" s="10" t="s">
        <v>3</v>
      </c>
      <c r="B8" s="9"/>
      <c r="C8" s="15">
        <v>1067</v>
      </c>
      <c r="D8" s="15">
        <v>6</v>
      </c>
      <c r="E8" s="15">
        <v>76</v>
      </c>
      <c r="F8" s="15">
        <v>43</v>
      </c>
      <c r="G8" s="15">
        <f>1+94</f>
        <v>95</v>
      </c>
      <c r="H8" s="15">
        <v>2</v>
      </c>
      <c r="I8" s="15">
        <v>51</v>
      </c>
      <c r="J8" s="15">
        <v>2</v>
      </c>
      <c r="K8" s="15">
        <f t="shared" si="0"/>
        <v>275</v>
      </c>
      <c r="L8" s="21">
        <f t="shared" si="1"/>
        <v>25.773195876288661</v>
      </c>
      <c r="M8" s="5"/>
    </row>
    <row r="9" spans="1:13" ht="21" x14ac:dyDescent="0.35">
      <c r="A9" s="10" t="s">
        <v>4</v>
      </c>
      <c r="B9" s="9"/>
      <c r="C9" s="15">
        <v>1224</v>
      </c>
      <c r="D9" s="15">
        <f>3+12</f>
        <v>15</v>
      </c>
      <c r="E9" s="15">
        <f>3+74</f>
        <v>77</v>
      </c>
      <c r="F9" s="15">
        <f>2+60</f>
        <v>62</v>
      </c>
      <c r="G9" s="15">
        <v>89</v>
      </c>
      <c r="H9" s="15">
        <v>0</v>
      </c>
      <c r="I9" s="15">
        <v>35</v>
      </c>
      <c r="J9" s="15">
        <f>3+4</f>
        <v>7</v>
      </c>
      <c r="K9" s="15">
        <f t="shared" si="0"/>
        <v>285</v>
      </c>
      <c r="L9" s="21">
        <f t="shared" si="1"/>
        <v>23.284313725490197</v>
      </c>
      <c r="M9" s="5"/>
    </row>
    <row r="10" spans="1:13" ht="21" x14ac:dyDescent="0.35">
      <c r="A10" s="10" t="s">
        <v>5</v>
      </c>
      <c r="B10" s="11"/>
      <c r="C10" s="15">
        <v>515</v>
      </c>
      <c r="D10" s="15">
        <v>1</v>
      </c>
      <c r="E10" s="15">
        <f>1+39</f>
        <v>40</v>
      </c>
      <c r="F10" s="15">
        <f>3+10</f>
        <v>13</v>
      </c>
      <c r="G10" s="15">
        <f>2+50</f>
        <v>52</v>
      </c>
      <c r="H10" s="15">
        <v>1</v>
      </c>
      <c r="I10" s="15">
        <v>25</v>
      </c>
      <c r="J10" s="15">
        <f>1+3</f>
        <v>4</v>
      </c>
      <c r="K10" s="15">
        <f t="shared" si="0"/>
        <v>136</v>
      </c>
      <c r="L10" s="21">
        <f t="shared" si="1"/>
        <v>26.407766990291261</v>
      </c>
      <c r="M10" s="5"/>
    </row>
    <row r="11" spans="1:13" ht="21" x14ac:dyDescent="0.35">
      <c r="A11" s="10" t="s">
        <v>9</v>
      </c>
      <c r="B11" s="12"/>
      <c r="C11" s="15">
        <v>96</v>
      </c>
      <c r="D11" s="15">
        <v>0</v>
      </c>
      <c r="E11" s="15">
        <v>6</v>
      </c>
      <c r="F11" s="15">
        <v>0</v>
      </c>
      <c r="G11" s="15">
        <v>8</v>
      </c>
      <c r="H11" s="15">
        <v>0</v>
      </c>
      <c r="I11" s="15">
        <v>4</v>
      </c>
      <c r="J11" s="15">
        <v>0</v>
      </c>
      <c r="K11" s="15">
        <f t="shared" si="0"/>
        <v>18</v>
      </c>
      <c r="L11" s="21">
        <f t="shared" si="1"/>
        <v>18.75</v>
      </c>
      <c r="M11" s="5"/>
    </row>
    <row r="12" spans="1:13" ht="21" x14ac:dyDescent="0.35">
      <c r="A12" s="8" t="s">
        <v>11</v>
      </c>
      <c r="B12" s="13"/>
      <c r="C12" s="15">
        <v>19</v>
      </c>
      <c r="D12" s="15">
        <v>0</v>
      </c>
      <c r="E12" s="15">
        <v>6</v>
      </c>
      <c r="F12" s="15">
        <v>0</v>
      </c>
      <c r="G12" s="15">
        <v>4</v>
      </c>
      <c r="H12" s="15">
        <v>0</v>
      </c>
      <c r="I12" s="15">
        <v>0</v>
      </c>
      <c r="J12" s="15">
        <v>1</v>
      </c>
      <c r="K12" s="15">
        <f t="shared" si="0"/>
        <v>11</v>
      </c>
      <c r="L12" s="21">
        <f t="shared" si="1"/>
        <v>57.89473684210526</v>
      </c>
      <c r="M12" s="5"/>
    </row>
    <row r="13" spans="1:13" ht="21" x14ac:dyDescent="0.35">
      <c r="A13" s="10" t="s">
        <v>6</v>
      </c>
      <c r="B13" s="12"/>
      <c r="C13" s="15">
        <v>1</v>
      </c>
      <c r="D13" s="15">
        <v>0</v>
      </c>
      <c r="E13" s="15">
        <v>0</v>
      </c>
      <c r="F13" s="15">
        <v>0</v>
      </c>
      <c r="G13" s="15">
        <v>1</v>
      </c>
      <c r="H13" s="15">
        <v>0</v>
      </c>
      <c r="I13" s="15">
        <v>0</v>
      </c>
      <c r="J13" s="15">
        <v>0</v>
      </c>
      <c r="K13" s="15">
        <f t="shared" ref="K13" si="2">SUM(D13:J13)</f>
        <v>1</v>
      </c>
      <c r="L13" s="21">
        <f t="shared" ref="L13:L14" si="3">(K13*100)/C13</f>
        <v>100</v>
      </c>
      <c r="M13" s="5"/>
    </row>
    <row r="14" spans="1:13" ht="21" customHeight="1" x14ac:dyDescent="0.35">
      <c r="A14" s="41" t="s">
        <v>16</v>
      </c>
      <c r="B14" s="42"/>
      <c r="C14" s="20">
        <v>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f t="shared" si="0"/>
        <v>0</v>
      </c>
      <c r="L14" s="24">
        <f t="shared" si="3"/>
        <v>0</v>
      </c>
      <c r="M14" s="5"/>
    </row>
    <row r="15" spans="1:13" ht="21" customHeight="1" x14ac:dyDescent="0.35">
      <c r="A15" s="18" t="s">
        <v>17</v>
      </c>
      <c r="B15" s="19"/>
      <c r="C15" s="17"/>
      <c r="D15" s="17"/>
      <c r="E15" s="17"/>
      <c r="F15" s="17"/>
      <c r="G15" s="17"/>
      <c r="H15" s="17"/>
      <c r="I15" s="17"/>
      <c r="J15" s="17"/>
      <c r="K15" s="17"/>
      <c r="L15" s="23"/>
      <c r="M15" s="5"/>
    </row>
    <row r="16" spans="1:13" ht="21" x14ac:dyDescent="0.35">
      <c r="A16" s="31" t="s">
        <v>7</v>
      </c>
      <c r="B16" s="32"/>
      <c r="C16" s="16">
        <f>SUM(C6:C14)</f>
        <v>4015</v>
      </c>
      <c r="D16" s="16">
        <f t="shared" ref="D16:J16" si="4">SUM(D6:D14)</f>
        <v>24</v>
      </c>
      <c r="E16" s="16">
        <f t="shared" si="4"/>
        <v>287</v>
      </c>
      <c r="F16" s="16">
        <f t="shared" ref="F16:I16" si="5">SUM(F6:F14)</f>
        <v>134</v>
      </c>
      <c r="G16" s="16">
        <f t="shared" si="5"/>
        <v>319</v>
      </c>
      <c r="H16" s="16">
        <f t="shared" si="5"/>
        <v>3</v>
      </c>
      <c r="I16" s="16">
        <f t="shared" si="5"/>
        <v>124</v>
      </c>
      <c r="J16" s="16">
        <f t="shared" si="4"/>
        <v>14</v>
      </c>
      <c r="K16" s="16">
        <f>SUM(K6:K14)</f>
        <v>905</v>
      </c>
      <c r="L16" s="22">
        <f>(K16*100)/C16</f>
        <v>22.540473225404732</v>
      </c>
      <c r="M16" s="5"/>
    </row>
    <row r="18" spans="2:2" ht="18.75" x14ac:dyDescent="0.3">
      <c r="B18" s="4" t="s">
        <v>24</v>
      </c>
    </row>
    <row r="19" spans="2:2" ht="18.75" x14ac:dyDescent="0.3">
      <c r="B19" s="4" t="s">
        <v>8</v>
      </c>
    </row>
    <row r="20" spans="2:2" ht="18.75" x14ac:dyDescent="0.3">
      <c r="B20" s="4" t="s">
        <v>10</v>
      </c>
    </row>
  </sheetData>
  <sheetProtection password="C71F" sheet="1" objects="1" scenarios="1"/>
  <mergeCells count="6">
    <mergeCell ref="D4:L4"/>
    <mergeCell ref="A16:B16"/>
    <mergeCell ref="A6:B6"/>
    <mergeCell ref="A4:B5"/>
    <mergeCell ref="C4:C5"/>
    <mergeCell ref="A14:B14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ignoredErrors>
    <ignoredError sqref="K6:K12 K14" formulaRange="1"/>
    <ignoredError sqref="K1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porlin_9@hotmail.com</cp:lastModifiedBy>
  <cp:lastPrinted>2017-01-23T03:40:22Z</cp:lastPrinted>
  <dcterms:created xsi:type="dcterms:W3CDTF">2015-02-04T06:57:06Z</dcterms:created>
  <dcterms:modified xsi:type="dcterms:W3CDTF">2019-08-09T09:14:31Z</dcterms:modified>
</cp:coreProperties>
</file>