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805" yWindow="0" windowWidth="13995" windowHeight="12690"/>
  </bookViews>
  <sheets>
    <sheet name="นักศึกษาลงทะเบียน" sheetId="4" r:id="rId1"/>
    <sheet name="Sheet2" sheetId="2" r:id="rId2"/>
  </sheets>
  <definedNames>
    <definedName name="_xlnm._FilterDatabase" localSheetId="0" hidden="1">นักศึกษาลงทะเบียน!$A$6:$M$111</definedName>
    <definedName name="_xlnm.Print_Area" localSheetId="0">นักศึกษาลงทะเบียน!$A$1:$M$117</definedName>
    <definedName name="_xlnm.Print_Titles" localSheetId="0">นักศึกษาลงทะเบียน!$4:$6</definedName>
  </definedNames>
  <calcPr calcId="125725"/>
</workbook>
</file>

<file path=xl/calcChain.xml><?xml version="1.0" encoding="utf-8"?>
<calcChain xmlns="http://schemas.openxmlformats.org/spreadsheetml/2006/main">
  <c r="C93" i="4"/>
  <c r="L99"/>
  <c r="I99"/>
  <c r="E99"/>
  <c r="L88"/>
  <c r="I88"/>
  <c r="E88"/>
  <c r="D87"/>
  <c r="L85"/>
  <c r="I85"/>
  <c r="E85"/>
  <c r="D84"/>
  <c r="D83"/>
  <c r="D68"/>
  <c r="D66"/>
  <c r="D63"/>
  <c r="M85" l="1"/>
  <c r="M88"/>
  <c r="M99"/>
  <c r="D62" l="1"/>
  <c r="D60"/>
  <c r="D50"/>
  <c r="D44"/>
  <c r="E8"/>
  <c r="E9"/>
  <c r="E10"/>
  <c r="E11"/>
  <c r="E12"/>
  <c r="E13"/>
  <c r="E14"/>
  <c r="E15"/>
  <c r="E16"/>
  <c r="E17"/>
  <c r="E18"/>
  <c r="E19"/>
  <c r="E20"/>
  <c r="I110" l="1"/>
  <c r="L45"/>
  <c r="I45"/>
  <c r="E45"/>
  <c r="C101"/>
  <c r="L102"/>
  <c r="I102"/>
  <c r="E102"/>
  <c r="C72"/>
  <c r="L75"/>
  <c r="I75"/>
  <c r="E75"/>
  <c r="L95"/>
  <c r="I95"/>
  <c r="E95"/>
  <c r="C103"/>
  <c r="E71"/>
  <c r="L70"/>
  <c r="I70"/>
  <c r="E70"/>
  <c r="L46"/>
  <c r="I46"/>
  <c r="E46"/>
  <c r="I109" l="1"/>
  <c r="M75"/>
  <c r="M102"/>
  <c r="M45"/>
  <c r="M95"/>
  <c r="C61"/>
  <c r="M70"/>
  <c r="M46"/>
  <c r="I94"/>
  <c r="L94"/>
  <c r="E94"/>
  <c r="E96"/>
  <c r="E97"/>
  <c r="E98"/>
  <c r="E100"/>
  <c r="M94" l="1"/>
  <c r="L100" l="1"/>
  <c r="I100"/>
  <c r="L98"/>
  <c r="I98"/>
  <c r="L97"/>
  <c r="I97"/>
  <c r="L96"/>
  <c r="I96"/>
  <c r="E93"/>
  <c r="K93"/>
  <c r="J93"/>
  <c r="H93"/>
  <c r="G93"/>
  <c r="F93"/>
  <c r="D93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5"/>
  <c r="L36"/>
  <c r="L37"/>
  <c r="L38"/>
  <c r="L40"/>
  <c r="L41"/>
  <c r="L42"/>
  <c r="L43"/>
  <c r="L44"/>
  <c r="L47"/>
  <c r="L48"/>
  <c r="L49"/>
  <c r="L50"/>
  <c r="L51"/>
  <c r="L52"/>
  <c r="L53"/>
  <c r="L54"/>
  <c r="L55"/>
  <c r="L56"/>
  <c r="L57"/>
  <c r="L58"/>
  <c r="L59"/>
  <c r="L60"/>
  <c r="L62"/>
  <c r="L63"/>
  <c r="L64"/>
  <c r="L65"/>
  <c r="L66"/>
  <c r="L67"/>
  <c r="L68"/>
  <c r="L69"/>
  <c r="L71"/>
  <c r="L73"/>
  <c r="L74"/>
  <c r="L76"/>
  <c r="L77"/>
  <c r="L78"/>
  <c r="L79"/>
  <c r="L80"/>
  <c r="L81"/>
  <c r="L82"/>
  <c r="L83"/>
  <c r="L84"/>
  <c r="L86"/>
  <c r="L87"/>
  <c r="L89"/>
  <c r="L90"/>
  <c r="L91"/>
  <c r="L92"/>
  <c r="L104"/>
  <c r="L106"/>
  <c r="L105"/>
  <c r="L108"/>
  <c r="L107"/>
  <c r="L110"/>
  <c r="L8"/>
  <c r="I106"/>
  <c r="I105"/>
  <c r="I108"/>
  <c r="I107"/>
  <c r="E106"/>
  <c r="E105"/>
  <c r="E108"/>
  <c r="E107"/>
  <c r="I104"/>
  <c r="E104"/>
  <c r="I74"/>
  <c r="I76"/>
  <c r="I77"/>
  <c r="I78"/>
  <c r="I79"/>
  <c r="I80"/>
  <c r="I81"/>
  <c r="I82"/>
  <c r="I83"/>
  <c r="I84"/>
  <c r="I86"/>
  <c r="I87"/>
  <c r="I89"/>
  <c r="I90"/>
  <c r="I91"/>
  <c r="I92"/>
  <c r="E74"/>
  <c r="E76"/>
  <c r="E77"/>
  <c r="E78"/>
  <c r="E79"/>
  <c r="E80"/>
  <c r="E81"/>
  <c r="E82"/>
  <c r="E83"/>
  <c r="E84"/>
  <c r="E86"/>
  <c r="E87"/>
  <c r="E89"/>
  <c r="E90"/>
  <c r="E91"/>
  <c r="E92"/>
  <c r="I73"/>
  <c r="E73"/>
  <c r="I63"/>
  <c r="I64"/>
  <c r="I65"/>
  <c r="I66"/>
  <c r="I67"/>
  <c r="I68"/>
  <c r="I69"/>
  <c r="I71"/>
  <c r="I62"/>
  <c r="E63"/>
  <c r="E64"/>
  <c r="E65"/>
  <c r="E66"/>
  <c r="E67"/>
  <c r="E68"/>
  <c r="E69"/>
  <c r="E62"/>
  <c r="I40"/>
  <c r="I41"/>
  <c r="I42"/>
  <c r="I43"/>
  <c r="I44"/>
  <c r="I47"/>
  <c r="I48"/>
  <c r="I49"/>
  <c r="I50"/>
  <c r="I51"/>
  <c r="I52"/>
  <c r="I53"/>
  <c r="I54"/>
  <c r="I55"/>
  <c r="I56"/>
  <c r="I57"/>
  <c r="I58"/>
  <c r="I59"/>
  <c r="I60"/>
  <c r="E40"/>
  <c r="E41"/>
  <c r="E42"/>
  <c r="E43"/>
  <c r="E44"/>
  <c r="E47"/>
  <c r="E48"/>
  <c r="E49"/>
  <c r="E50"/>
  <c r="E51"/>
  <c r="E52"/>
  <c r="E53"/>
  <c r="E54"/>
  <c r="E55"/>
  <c r="E56"/>
  <c r="E57"/>
  <c r="E58"/>
  <c r="E59"/>
  <c r="E60"/>
  <c r="I36"/>
  <c r="I37"/>
  <c r="I38"/>
  <c r="I35"/>
  <c r="E36"/>
  <c r="E37"/>
  <c r="E38"/>
  <c r="E35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8"/>
  <c r="E21"/>
  <c r="E22"/>
  <c r="E23"/>
  <c r="E24"/>
  <c r="E25"/>
  <c r="E26"/>
  <c r="E27"/>
  <c r="E28"/>
  <c r="E29"/>
  <c r="E30"/>
  <c r="E31"/>
  <c r="E32"/>
  <c r="E33"/>
  <c r="D101"/>
  <c r="F101"/>
  <c r="G101"/>
  <c r="H101"/>
  <c r="J101"/>
  <c r="K101"/>
  <c r="C39"/>
  <c r="C7"/>
  <c r="I101" l="1"/>
  <c r="L34"/>
  <c r="M96"/>
  <c r="E61"/>
  <c r="E101"/>
  <c r="M29"/>
  <c r="L7"/>
  <c r="L109"/>
  <c r="E7"/>
  <c r="L93"/>
  <c r="M100"/>
  <c r="L101"/>
  <c r="L72"/>
  <c r="L61"/>
  <c r="L39"/>
  <c r="L103"/>
  <c r="E103"/>
  <c r="M110"/>
  <c r="I93"/>
  <c r="M97"/>
  <c r="M98"/>
  <c r="L111" l="1"/>
  <c r="M93"/>
  <c r="D7"/>
  <c r="F7"/>
  <c r="G7"/>
  <c r="H7"/>
  <c r="I7"/>
  <c r="J7"/>
  <c r="K7"/>
  <c r="M17"/>
  <c r="J103" l="1"/>
  <c r="M50"/>
  <c r="D109"/>
  <c r="E109"/>
  <c r="F109"/>
  <c r="G109"/>
  <c r="H109"/>
  <c r="J109"/>
  <c r="K109"/>
  <c r="C109"/>
  <c r="D103"/>
  <c r="F103"/>
  <c r="G103"/>
  <c r="H103"/>
  <c r="I103"/>
  <c r="K103"/>
  <c r="D72"/>
  <c r="E72"/>
  <c r="F72"/>
  <c r="G72"/>
  <c r="H72"/>
  <c r="I72"/>
  <c r="J72"/>
  <c r="K72"/>
  <c r="D61"/>
  <c r="F61"/>
  <c r="G61"/>
  <c r="H61"/>
  <c r="I61"/>
  <c r="J61"/>
  <c r="K61"/>
  <c r="D39"/>
  <c r="E39"/>
  <c r="F39"/>
  <c r="G39"/>
  <c r="H39"/>
  <c r="I39"/>
  <c r="J39"/>
  <c r="K39"/>
  <c r="D34"/>
  <c r="E34"/>
  <c r="F34"/>
  <c r="G34"/>
  <c r="H34"/>
  <c r="I34"/>
  <c r="J34"/>
  <c r="K34"/>
  <c r="C34"/>
  <c r="M11"/>
  <c r="M10"/>
  <c r="M8"/>
  <c r="M12"/>
  <c r="M13"/>
  <c r="M9"/>
  <c r="M14"/>
  <c r="M15"/>
  <c r="M16"/>
  <c r="M25"/>
  <c r="M18"/>
  <c r="M19"/>
  <c r="M20"/>
  <c r="M26"/>
  <c r="M21"/>
  <c r="M22"/>
  <c r="M23"/>
  <c r="M24"/>
  <c r="M28"/>
  <c r="M30"/>
  <c r="M31"/>
  <c r="M27"/>
  <c r="M32"/>
  <c r="M33"/>
  <c r="M35"/>
  <c r="M36"/>
  <c r="M37"/>
  <c r="M38"/>
  <c r="M48"/>
  <c r="M41"/>
  <c r="M42"/>
  <c r="M44"/>
  <c r="M43"/>
  <c r="M51"/>
  <c r="M40"/>
  <c r="M47"/>
  <c r="M49"/>
  <c r="M54"/>
  <c r="M55"/>
  <c r="M56"/>
  <c r="M57"/>
  <c r="M58"/>
  <c r="M52"/>
  <c r="M60"/>
  <c r="M53"/>
  <c r="M59"/>
  <c r="M67"/>
  <c r="M62"/>
  <c r="M63"/>
  <c r="M66"/>
  <c r="M64"/>
  <c r="M65"/>
  <c r="M69"/>
  <c r="M71"/>
  <c r="M68"/>
  <c r="M73"/>
  <c r="M74"/>
  <c r="M81"/>
  <c r="M76"/>
  <c r="M78"/>
  <c r="M77"/>
  <c r="M79"/>
  <c r="M80"/>
  <c r="M84"/>
  <c r="M86"/>
  <c r="M87"/>
  <c r="M89"/>
  <c r="M83"/>
  <c r="M91"/>
  <c r="M90"/>
  <c r="M92"/>
  <c r="M82"/>
  <c r="M104"/>
  <c r="M106"/>
  <c r="M105"/>
  <c r="M108"/>
  <c r="M107"/>
  <c r="I111" l="1"/>
  <c r="M101"/>
  <c r="F111"/>
  <c r="D111"/>
  <c r="M109"/>
  <c r="J111"/>
  <c r="K111"/>
  <c r="G111"/>
  <c r="H111"/>
  <c r="C111"/>
  <c r="E111"/>
  <c r="M7"/>
  <c r="M103"/>
  <c r="M72"/>
  <c r="M61"/>
  <c r="M39"/>
  <c r="M34"/>
  <c r="M111" l="1"/>
</calcChain>
</file>

<file path=xl/sharedStrings.xml><?xml version="1.0" encoding="utf-8"?>
<sst xmlns="http://schemas.openxmlformats.org/spreadsheetml/2006/main" count="586" uniqueCount="104">
  <si>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</si>
  <si>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</si>
  <si>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</si>
  <si>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</si>
  <si>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</si>
  <si>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</si>
  <si>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</si>
  <si>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</si>
  <si>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</si>
  <si>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</si>
  <si>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</si>
  <si>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</si>
  <si>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</si>
  <si>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</si>
  <si>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</si>
  <si>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</si>
  <si>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</si>
  <si>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>โทร. 053-885377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</si>
  <si>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</si>
  <si>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</si>
  <si>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</si>
  <si>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</si>
  <si>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</si>
  <si>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</si>
  <si>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การศึกษานอกระบบ</t>
  </si>
  <si>
    <t>การประถมศึกษา</t>
  </si>
  <si>
    <t>การศึกษาพิเศษ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</si>
  <si>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</si>
  <si>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</si>
  <si>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</si>
  <si>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</si>
  <si>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</si>
  <si>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จิตวิทยาการศึกษาและการแนะแนว</t>
  </si>
  <si>
    <t>ชีววิทยา</t>
  </si>
  <si>
    <t>ดนตรีศึกษา</t>
  </si>
  <si>
    <t>ภาษาไทย</t>
  </si>
  <si>
    <t>นาฏศิลป์</t>
  </si>
  <si>
    <t>นาฏศิลป์ไทย</t>
  </si>
  <si>
    <t>พลศึกษา</t>
  </si>
  <si>
    <t>ฟิสิกส์</t>
  </si>
  <si>
    <t>วิทยาศาสตร์</t>
  </si>
  <si>
    <t>ศิลปศึกษา</t>
  </si>
  <si>
    <t>สังคมศึกษา</t>
  </si>
  <si>
    <t>ภาษาอังกฤษ</t>
  </si>
  <si>
    <t>อุตสาหกรรมและเทคโนโลยีศึกษา</t>
  </si>
  <si>
    <t>พืชศาสตร์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</si>
  <si>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</si>
  <si>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</si>
  <si>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</si>
  <si>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</si>
  <si>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เทคโนโลยีเซรามิก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</si>
  <si>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</si>
  <si>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</si>
  <si>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</si>
  <si>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วิทยาศาสตร์สิ่งแวดล้อม</t>
  </si>
  <si>
    <t>เทคโนโลยีสถาปัตยกรรม</t>
  </si>
  <si>
    <t>สาธารณสุขศาสตร์</t>
  </si>
  <si>
    <t>สถิติประยุกต์</t>
  </si>
  <si>
    <t>ออกแบบผลิตภัณฑ์</t>
  </si>
  <si>
    <t>การออกแบบผลิตภัณฑ์</t>
  </si>
  <si>
    <t>ดุริยางค์ไทย</t>
  </si>
  <si>
    <t>ดุริยางค์สากล</t>
  </si>
  <si>
    <t>นิติศาสตร์</t>
  </si>
  <si>
    <t>นาฏศิลป์และการละคร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</si>
  <si>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</si>
  <si>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</si>
  <si>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</si>
  <si>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</si>
  <si>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</si>
  <si>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</si>
  <si>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</si>
  <si>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วิจิตรศิลป์และประยุกต์ศิลป์</t>
  </si>
  <si>
    <t>สารสนเทศศาสตร์</t>
  </si>
  <si>
    <t>อุตสาหกรรมการท่องเที่ยว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</si>
  <si>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</si>
  <si>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</si>
  <si>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</si>
  <si>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</si>
  <si>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</si>
  <si>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</si>
  <si>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</si>
  <si>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</si>
  <si>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</si>
  <si>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</si>
  <si>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</si>
  <si>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ภาษาจีนธุรกิจ</t>
  </si>
  <si>
    <t>ภาษาอังกฤษเพื่อการสื่อสารระหว่างประเทศ</t>
  </si>
  <si>
    <t>ภาษาอังกฤษธุรกิจระหว่างประเทศ</t>
  </si>
  <si>
    <t>การบริหารการศึกษา</t>
  </si>
  <si>
    <t>การบริหารธุรกิจ</t>
  </si>
  <si>
    <t>การพัฒนาเศรษฐกิจและเทคโนโลยีชุมชน</t>
  </si>
  <si>
    <t>การสอนวิทยาศาสตร์</t>
  </si>
  <si>
    <t>เทคโนโลยีชีวภาพ</t>
  </si>
  <si>
    <t>ภูมิภาคกลุ่มน้ำโขงและสาละวินศึกษา</t>
  </si>
  <si>
    <t>หลักสูตรและการสอน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</si>
  <si>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</si>
  <si>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</si>
  <si>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</si>
  <si>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บริหารรัฐกิจ</t>
  </si>
  <si>
    <t>การจัดการธุรกิจนานาชาติ</t>
  </si>
  <si>
    <t>นโยบายสาธารณะ</t>
  </si>
  <si>
    <t>จำนวนนักศึกษาลงทะเบียนเรียน มหาวิทยาลัยราชภัฏเชียงใหม่ ประจำปีการศึกษา 2558 ภาคเรียนที่ 2</t>
  </si>
  <si>
    <t>เทคโนโลยีอุตสาหกรรมสถาปัตยกรรม</t>
  </si>
  <si>
    <t>ข้อมูล ณ วันที่ 1 กุมภาพันธ์ 2559 จากสำนักส่งเสริมวิชาการและงานทะเบียน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</si>
</sst>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0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4" borderId="2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/>
    <xf numFmtId="0" fontId="2" fillId="0" borderId="0" xfId="0" applyFont="1" applyBorder="1"/>
    <xf numFmtId="0" fontId="5" fillId="3" borderId="8" xfId="0" applyFont="1" applyFill="1" applyBorder="1"/>
    <xf numFmtId="0" fontId="2" fillId="0" borderId="3" xfId="0" applyFont="1" applyBorder="1"/>
    <xf numFmtId="0" fontId="2" fillId="0" borderId="11" xfId="0" applyFont="1" applyBorder="1"/>
    <xf numFmtId="0" fontId="2" fillId="0" borderId="10" xfId="0" applyFont="1" applyBorder="1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5" borderId="0" xfId="0" applyFont="1" applyFill="1"/>
    <xf numFmtId="0" fontId="2" fillId="5" borderId="2" xfId="0" applyFont="1" applyFill="1" applyBorder="1"/>
    <xf numFmtId="0" fontId="2" fillId="5" borderId="5" xfId="0" applyFont="1" applyFill="1" applyBorder="1"/>
    <xf numFmtId="0" fontId="5" fillId="5" borderId="3" xfId="0" applyFont="1" applyFill="1" applyBorder="1" applyAlignment="1"/>
    <xf numFmtId="0" fontId="5" fillId="5" borderId="8" xfId="0" applyFont="1" applyFill="1" applyBorder="1" applyAlignment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0" fontId="5" fillId="5" borderId="2" xfId="0" applyFont="1" applyFill="1" applyBorder="1"/>
    <xf numFmtId="0" fontId="5" fillId="5" borderId="5" xfId="0" applyFont="1" applyFill="1" applyBorder="1"/>
    <xf numFmtId="0" fontId="4" fillId="4" borderId="2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5" borderId="2" xfId="0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2">
    <cellStyle name="เครื่องหมายสกุลเงิน" xfId="1" builtinId="4"/>
    <cellStyle name="ปกติ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tabSelected="1" view="pageBreakPreview" zoomScale="110" zoomScaleNormal="100" zoomScaleSheetLayoutView="110" workbookViewId="0">
      <pane ySplit="6" topLeftCell="A7" activePane="bottomLeft" state="frozen"/>
      <selection pane="bottomLeft" activeCell="A3" sqref="A3"/>
    </sheetView>
  </sheetViews>
  <sheetFormatPr defaultRowHeight="15"/>
  <cols>
    <col min="1" max="1" width="1.875" style="1" customWidth="1"/>
    <col min="2" max="2" width="30.375" style="1" customWidth="1"/>
    <col min="3" max="3" width="8.375" style="1" customWidth="1"/>
    <col min="4" max="4" width="8.5" style="1" customWidth="1"/>
    <col min="5" max="5" width="8.125" style="19" customWidth="1"/>
    <col min="6" max="6" width="8.375" style="19" customWidth="1"/>
    <col min="7" max="8" width="8" style="1" customWidth="1"/>
    <col min="9" max="9" width="8" style="19" customWidth="1"/>
    <col min="10" max="11" width="8" style="1" customWidth="1"/>
    <col min="12" max="12" width="8" style="19" customWidth="1"/>
    <col min="13" max="13" width="9.375" style="19" customWidth="1"/>
    <col min="14" max="16384" width="9" style="1"/>
  </cols>
  <sheetData>
    <row r="1" spans="1:13" ht="24.95" customHeight="1">
      <c r="A1" s="5" t="s">
        <v>101</v>
      </c>
      <c r="B1" s="5"/>
    </row>
    <row r="2" spans="1:13" ht="24.95" customHeight="1">
      <c r="A2" s="5" t="s">
        <v>0</v>
      </c>
      <c r="B2" s="5"/>
    </row>
    <row r="3" spans="1:13">
      <c r="B3" s="6"/>
      <c r="C3" s="2"/>
      <c r="D3" s="2"/>
      <c r="E3" s="20"/>
      <c r="F3" s="20"/>
      <c r="G3" s="2"/>
      <c r="H3" s="2"/>
      <c r="I3" s="20"/>
      <c r="J3" s="2"/>
      <c r="K3" s="2"/>
      <c r="L3" s="20"/>
      <c r="M3" s="20"/>
    </row>
    <row r="4" spans="1:13" ht="23.25" customHeight="1">
      <c r="A4" s="41" t="s">
        <v>21</v>
      </c>
      <c r="B4" s="42"/>
      <c r="C4" s="36" t="s">
        <v>1</v>
      </c>
      <c r="D4" s="36"/>
      <c r="E4" s="36"/>
      <c r="F4" s="36"/>
      <c r="G4" s="36"/>
      <c r="H4" s="36"/>
      <c r="I4" s="36"/>
      <c r="J4" s="36"/>
      <c r="K4" s="36"/>
      <c r="L4" s="36"/>
      <c r="M4" s="37" t="s">
        <v>15</v>
      </c>
    </row>
    <row r="5" spans="1:13" ht="23.25" customHeight="1">
      <c r="A5" s="43"/>
      <c r="B5" s="44"/>
      <c r="C5" s="36" t="s">
        <v>2</v>
      </c>
      <c r="D5" s="36"/>
      <c r="E5" s="36"/>
      <c r="F5" s="12" t="s">
        <v>5</v>
      </c>
      <c r="G5" s="36" t="s">
        <v>19</v>
      </c>
      <c r="H5" s="36"/>
      <c r="I5" s="36"/>
      <c r="J5" s="39" t="s">
        <v>20</v>
      </c>
      <c r="K5" s="40"/>
      <c r="L5" s="40"/>
      <c r="M5" s="38"/>
    </row>
    <row r="6" spans="1:13" ht="23.25" customHeight="1">
      <c r="A6" s="45"/>
      <c r="B6" s="46"/>
      <c r="C6" s="3" t="s">
        <v>3</v>
      </c>
      <c r="D6" s="3" t="s">
        <v>4</v>
      </c>
      <c r="E6" s="11" t="s">
        <v>16</v>
      </c>
      <c r="F6" s="12" t="s">
        <v>4</v>
      </c>
      <c r="G6" s="3" t="s">
        <v>3</v>
      </c>
      <c r="H6" s="3" t="s">
        <v>4</v>
      </c>
      <c r="I6" s="12" t="s">
        <v>16</v>
      </c>
      <c r="J6" s="3" t="s">
        <v>3</v>
      </c>
      <c r="K6" s="3" t="s">
        <v>4</v>
      </c>
      <c r="L6" s="23" t="s">
        <v>16</v>
      </c>
      <c r="M6" s="38"/>
    </row>
    <row r="7" spans="1:13" ht="21">
      <c r="A7" s="16" t="s">
        <v>6</v>
      </c>
      <c r="B7" s="17"/>
      <c r="C7" s="25">
        <f>SUM(C8:C33)</f>
        <v>5214</v>
      </c>
      <c r="D7" s="25">
        <f t="shared" ref="D7:M7" si="0">SUM(D8:D33)</f>
        <v>96</v>
      </c>
      <c r="E7" s="25">
        <f>SUM(E8:E33)</f>
        <v>5310</v>
      </c>
      <c r="F7" s="25">
        <f t="shared" si="0"/>
        <v>181</v>
      </c>
      <c r="G7" s="25">
        <f t="shared" si="0"/>
        <v>0</v>
      </c>
      <c r="H7" s="25">
        <f t="shared" si="0"/>
        <v>60</v>
      </c>
      <c r="I7" s="25">
        <f t="shared" si="0"/>
        <v>60</v>
      </c>
      <c r="J7" s="25">
        <f t="shared" si="0"/>
        <v>0</v>
      </c>
      <c r="K7" s="25">
        <f t="shared" si="0"/>
        <v>0</v>
      </c>
      <c r="L7" s="25">
        <f>SUM(L8:L33)</f>
        <v>0</v>
      </c>
      <c r="M7" s="27">
        <f t="shared" si="0"/>
        <v>5551</v>
      </c>
    </row>
    <row r="8" spans="1:13" ht="21">
      <c r="A8" s="8"/>
      <c r="B8" s="7" t="s">
        <v>25</v>
      </c>
      <c r="C8" s="26">
        <v>364</v>
      </c>
      <c r="D8" s="26">
        <v>7</v>
      </c>
      <c r="E8" s="24">
        <f>SUM(C8:D8)</f>
        <v>371</v>
      </c>
      <c r="F8" s="24" t="s">
        <v>8</v>
      </c>
      <c r="G8" s="24" t="s">
        <v>8</v>
      </c>
      <c r="H8" s="24" t="s">
        <v>8</v>
      </c>
      <c r="I8" s="24">
        <f>SUM(G8:H8)</f>
        <v>0</v>
      </c>
      <c r="J8" s="24" t="s">
        <v>8</v>
      </c>
      <c r="K8" s="24" t="s">
        <v>8</v>
      </c>
      <c r="L8" s="24">
        <f>SUM(J8:K8)</f>
        <v>0</v>
      </c>
      <c r="M8" s="24">
        <f>SUM(E8,F8,I8,L8)</f>
        <v>371</v>
      </c>
    </row>
    <row r="9" spans="1:13" ht="21">
      <c r="A9" s="8"/>
      <c r="B9" s="7" t="s">
        <v>88</v>
      </c>
      <c r="C9" s="26">
        <v>0</v>
      </c>
      <c r="D9" s="26">
        <v>0</v>
      </c>
      <c r="E9" s="24">
        <f t="shared" ref="E9:E69" si="1">SUM(C9:D9)</f>
        <v>0</v>
      </c>
      <c r="F9" s="24" t="s">
        <v>8</v>
      </c>
      <c r="G9" s="24" t="s">
        <v>8</v>
      </c>
      <c r="H9" s="26">
        <v>44</v>
      </c>
      <c r="I9" s="24">
        <f t="shared" ref="I9:I69" si="2">SUM(G9:H9)</f>
        <v>44</v>
      </c>
      <c r="J9" s="24" t="s">
        <v>8</v>
      </c>
      <c r="K9" s="24" t="s">
        <v>8</v>
      </c>
      <c r="L9" s="24">
        <f t="shared" ref="L9:L69" si="3">SUM(J9:K9)</f>
        <v>0</v>
      </c>
      <c r="M9" s="24">
        <f>SUM(E9,F9,I9,L9)</f>
        <v>44</v>
      </c>
    </row>
    <row r="10" spans="1:13" ht="21">
      <c r="A10" s="8"/>
      <c r="B10" s="7" t="s">
        <v>24</v>
      </c>
      <c r="C10" s="26">
        <v>4</v>
      </c>
      <c r="D10" s="26">
        <v>0</v>
      </c>
      <c r="E10" s="24">
        <f t="shared" si="1"/>
        <v>4</v>
      </c>
      <c r="F10" s="24" t="s">
        <v>8</v>
      </c>
      <c r="G10" s="24" t="s">
        <v>8</v>
      </c>
      <c r="H10" s="24" t="s">
        <v>8</v>
      </c>
      <c r="I10" s="24">
        <f t="shared" si="2"/>
        <v>0</v>
      </c>
      <c r="J10" s="24" t="s">
        <v>8</v>
      </c>
      <c r="K10" s="24" t="s">
        <v>8</v>
      </c>
      <c r="L10" s="24">
        <f t="shared" si="3"/>
        <v>0</v>
      </c>
      <c r="M10" s="24">
        <f>SUM(E10,F10,I10,L10)</f>
        <v>4</v>
      </c>
    </row>
    <row r="11" spans="1:13" ht="21">
      <c r="A11" s="8"/>
      <c r="B11" s="7" t="s">
        <v>23</v>
      </c>
      <c r="C11" s="26">
        <v>282</v>
      </c>
      <c r="D11" s="26">
        <v>2</v>
      </c>
      <c r="E11" s="24">
        <f t="shared" si="1"/>
        <v>284</v>
      </c>
      <c r="F11" s="24" t="s">
        <v>8</v>
      </c>
      <c r="G11" s="24" t="s">
        <v>8</v>
      </c>
      <c r="H11" s="24" t="s">
        <v>8</v>
      </c>
      <c r="I11" s="24">
        <f t="shared" si="2"/>
        <v>0</v>
      </c>
      <c r="J11" s="24" t="s">
        <v>8</v>
      </c>
      <c r="K11" s="24" t="s">
        <v>8</v>
      </c>
      <c r="L11" s="24">
        <f t="shared" si="3"/>
        <v>0</v>
      </c>
      <c r="M11" s="24">
        <f>SUM(E11,F11,I11,L11)</f>
        <v>284</v>
      </c>
    </row>
    <row r="12" spans="1:13" ht="21">
      <c r="A12" s="8"/>
      <c r="B12" s="7" t="s">
        <v>26</v>
      </c>
      <c r="C12" s="26">
        <v>91</v>
      </c>
      <c r="D12" s="26">
        <v>0</v>
      </c>
      <c r="E12" s="24">
        <f t="shared" si="1"/>
        <v>91</v>
      </c>
      <c r="F12" s="24" t="s">
        <v>8</v>
      </c>
      <c r="G12" s="24" t="s">
        <v>8</v>
      </c>
      <c r="H12" s="24" t="s">
        <v>8</v>
      </c>
      <c r="I12" s="24">
        <f t="shared" si="2"/>
        <v>0</v>
      </c>
      <c r="J12" s="24" t="s">
        <v>8</v>
      </c>
      <c r="K12" s="24" t="s">
        <v>8</v>
      </c>
      <c r="L12" s="24">
        <f t="shared" si="3"/>
        <v>0</v>
      </c>
      <c r="M12" s="24">
        <f t="shared" ref="M12:M71" si="4">SUM(E12,F12,I12,L12)</f>
        <v>91</v>
      </c>
    </row>
    <row r="13" spans="1:13" ht="21">
      <c r="A13" s="8"/>
      <c r="B13" s="7" t="s">
        <v>27</v>
      </c>
      <c r="C13" s="26">
        <v>247</v>
      </c>
      <c r="D13" s="26">
        <v>0</v>
      </c>
      <c r="E13" s="24">
        <f t="shared" si="1"/>
        <v>247</v>
      </c>
      <c r="F13" s="24" t="s">
        <v>8</v>
      </c>
      <c r="G13" s="24" t="s">
        <v>8</v>
      </c>
      <c r="H13" s="24" t="s">
        <v>8</v>
      </c>
      <c r="I13" s="24">
        <f t="shared" si="2"/>
        <v>0</v>
      </c>
      <c r="J13" s="24" t="s">
        <v>8</v>
      </c>
      <c r="K13" s="24" t="s">
        <v>8</v>
      </c>
      <c r="L13" s="24">
        <f t="shared" si="3"/>
        <v>0</v>
      </c>
      <c r="M13" s="24">
        <f t="shared" si="4"/>
        <v>247</v>
      </c>
    </row>
    <row r="14" spans="1:13" ht="21">
      <c r="A14" s="8"/>
      <c r="B14" s="7" t="s">
        <v>28</v>
      </c>
      <c r="C14" s="26">
        <v>262</v>
      </c>
      <c r="D14" s="26">
        <v>0</v>
      </c>
      <c r="E14" s="24">
        <f t="shared" si="1"/>
        <v>262</v>
      </c>
      <c r="F14" s="24" t="s">
        <v>8</v>
      </c>
      <c r="G14" s="24" t="s">
        <v>8</v>
      </c>
      <c r="H14" s="24" t="s">
        <v>8</v>
      </c>
      <c r="I14" s="24">
        <f t="shared" si="2"/>
        <v>0</v>
      </c>
      <c r="J14" s="24" t="s">
        <v>8</v>
      </c>
      <c r="K14" s="24" t="s">
        <v>8</v>
      </c>
      <c r="L14" s="24">
        <f t="shared" si="3"/>
        <v>0</v>
      </c>
      <c r="M14" s="24">
        <f>SUM(E14,F14,I14,L14)</f>
        <v>262</v>
      </c>
    </row>
    <row r="15" spans="1:13" ht="21">
      <c r="A15" s="8"/>
      <c r="B15" s="7" t="s">
        <v>29</v>
      </c>
      <c r="C15" s="26">
        <v>249</v>
      </c>
      <c r="D15" s="26">
        <v>0</v>
      </c>
      <c r="E15" s="24">
        <f t="shared" si="1"/>
        <v>249</v>
      </c>
      <c r="F15" s="24" t="s">
        <v>8</v>
      </c>
      <c r="G15" s="24" t="s">
        <v>8</v>
      </c>
      <c r="H15" s="24" t="s">
        <v>8</v>
      </c>
      <c r="I15" s="24">
        <f t="shared" si="2"/>
        <v>0</v>
      </c>
      <c r="J15" s="24" t="s">
        <v>8</v>
      </c>
      <c r="K15" s="24" t="s">
        <v>8</v>
      </c>
      <c r="L15" s="24">
        <f t="shared" si="3"/>
        <v>0</v>
      </c>
      <c r="M15" s="24">
        <f>SUM(E15,F15,I15,L15)</f>
        <v>249</v>
      </c>
    </row>
    <row r="16" spans="1:13" ht="21">
      <c r="A16" s="8"/>
      <c r="B16" s="7" t="s">
        <v>30</v>
      </c>
      <c r="C16" s="26">
        <v>183</v>
      </c>
      <c r="D16" s="26">
        <v>0</v>
      </c>
      <c r="E16" s="24">
        <f t="shared" si="1"/>
        <v>183</v>
      </c>
      <c r="F16" s="24" t="s">
        <v>8</v>
      </c>
      <c r="G16" s="24">
        <v>0</v>
      </c>
      <c r="H16" s="24" t="s">
        <v>8</v>
      </c>
      <c r="I16" s="24">
        <f t="shared" si="2"/>
        <v>0</v>
      </c>
      <c r="J16" s="24" t="s">
        <v>8</v>
      </c>
      <c r="K16" s="24" t="s">
        <v>8</v>
      </c>
      <c r="L16" s="24">
        <f t="shared" si="3"/>
        <v>0</v>
      </c>
      <c r="M16" s="24">
        <f t="shared" si="4"/>
        <v>183</v>
      </c>
    </row>
    <row r="17" spans="1:13" ht="21">
      <c r="A17" s="8"/>
      <c r="B17" s="7" t="s">
        <v>22</v>
      </c>
      <c r="C17" s="26">
        <v>316</v>
      </c>
      <c r="D17" s="26">
        <v>86</v>
      </c>
      <c r="E17" s="24">
        <f>SUM(C17:D17)</f>
        <v>402</v>
      </c>
      <c r="F17" s="24" t="s">
        <v>8</v>
      </c>
      <c r="G17" s="24" t="s">
        <v>8</v>
      </c>
      <c r="H17" s="24" t="s">
        <v>8</v>
      </c>
      <c r="I17" s="24">
        <f t="shared" si="2"/>
        <v>0</v>
      </c>
      <c r="J17" s="24" t="s">
        <v>8</v>
      </c>
      <c r="K17" s="24" t="s">
        <v>8</v>
      </c>
      <c r="L17" s="24">
        <f t="shared" si="3"/>
        <v>0</v>
      </c>
      <c r="M17" s="24">
        <f t="shared" ref="M17:M24" si="5">SUM(E17,F17,I17,L17)</f>
        <v>402</v>
      </c>
    </row>
    <row r="18" spans="1:13" ht="21">
      <c r="A18" s="8"/>
      <c r="B18" s="7" t="s">
        <v>32</v>
      </c>
      <c r="C18" s="26">
        <v>56</v>
      </c>
      <c r="D18" s="26">
        <v>0</v>
      </c>
      <c r="E18" s="24">
        <f t="shared" si="1"/>
        <v>56</v>
      </c>
      <c r="F18" s="24" t="s">
        <v>8</v>
      </c>
      <c r="G18" s="24" t="s">
        <v>8</v>
      </c>
      <c r="H18" s="24" t="s">
        <v>8</v>
      </c>
      <c r="I18" s="24">
        <f t="shared" si="2"/>
        <v>0</v>
      </c>
      <c r="J18" s="24" t="s">
        <v>8</v>
      </c>
      <c r="K18" s="24" t="s">
        <v>8</v>
      </c>
      <c r="L18" s="24">
        <f t="shared" si="3"/>
        <v>0</v>
      </c>
      <c r="M18" s="24">
        <f t="shared" si="5"/>
        <v>56</v>
      </c>
    </row>
    <row r="19" spans="1:13" ht="21">
      <c r="A19" s="8"/>
      <c r="B19" s="7" t="s">
        <v>33</v>
      </c>
      <c r="C19" s="26">
        <v>217</v>
      </c>
      <c r="D19" s="26">
        <v>0</v>
      </c>
      <c r="E19" s="24">
        <f t="shared" si="1"/>
        <v>217</v>
      </c>
      <c r="F19" s="24" t="s">
        <v>8</v>
      </c>
      <c r="G19" s="24" t="s">
        <v>8</v>
      </c>
      <c r="H19" s="24" t="s">
        <v>8</v>
      </c>
      <c r="I19" s="24">
        <f t="shared" si="2"/>
        <v>0</v>
      </c>
      <c r="J19" s="24" t="s">
        <v>8</v>
      </c>
      <c r="K19" s="24" t="s">
        <v>8</v>
      </c>
      <c r="L19" s="24">
        <f t="shared" si="3"/>
        <v>0</v>
      </c>
      <c r="M19" s="24">
        <f t="shared" si="5"/>
        <v>217</v>
      </c>
    </row>
    <row r="20" spans="1:13" ht="21">
      <c r="A20" s="8"/>
      <c r="B20" s="7" t="s">
        <v>34</v>
      </c>
      <c r="C20" s="26">
        <v>248</v>
      </c>
      <c r="D20" s="26">
        <v>0</v>
      </c>
      <c r="E20" s="24">
        <f t="shared" si="1"/>
        <v>248</v>
      </c>
      <c r="F20" s="24" t="s">
        <v>8</v>
      </c>
      <c r="G20" s="24" t="s">
        <v>8</v>
      </c>
      <c r="H20" s="24" t="s">
        <v>8</v>
      </c>
      <c r="I20" s="24">
        <f t="shared" si="2"/>
        <v>0</v>
      </c>
      <c r="J20" s="24" t="s">
        <v>8</v>
      </c>
      <c r="K20" s="24" t="s">
        <v>8</v>
      </c>
      <c r="L20" s="24">
        <f t="shared" si="3"/>
        <v>0</v>
      </c>
      <c r="M20" s="24">
        <f t="shared" si="5"/>
        <v>248</v>
      </c>
    </row>
    <row r="21" spans="1:13" ht="21">
      <c r="A21" s="8"/>
      <c r="B21" s="7" t="s">
        <v>36</v>
      </c>
      <c r="C21" s="26">
        <v>180</v>
      </c>
      <c r="D21" s="26">
        <v>0</v>
      </c>
      <c r="E21" s="24">
        <f t="shared" si="1"/>
        <v>180</v>
      </c>
      <c r="F21" s="24" t="s">
        <v>8</v>
      </c>
      <c r="G21" s="24" t="s">
        <v>8</v>
      </c>
      <c r="H21" s="24" t="s">
        <v>8</v>
      </c>
      <c r="I21" s="24">
        <f t="shared" si="2"/>
        <v>0</v>
      </c>
      <c r="J21" s="24" t="s">
        <v>8</v>
      </c>
      <c r="K21" s="24" t="s">
        <v>8</v>
      </c>
      <c r="L21" s="24">
        <f t="shared" si="3"/>
        <v>0</v>
      </c>
      <c r="M21" s="24">
        <f t="shared" si="5"/>
        <v>180</v>
      </c>
    </row>
    <row r="22" spans="1:13" ht="21">
      <c r="A22" s="8"/>
      <c r="B22" s="7" t="s">
        <v>37</v>
      </c>
      <c r="C22" s="26">
        <v>66</v>
      </c>
      <c r="D22" s="26">
        <v>0</v>
      </c>
      <c r="E22" s="24">
        <f t="shared" si="1"/>
        <v>66</v>
      </c>
      <c r="F22" s="24" t="s">
        <v>8</v>
      </c>
      <c r="G22" s="24" t="s">
        <v>8</v>
      </c>
      <c r="H22" s="24" t="s">
        <v>8</v>
      </c>
      <c r="I22" s="24">
        <f t="shared" si="2"/>
        <v>0</v>
      </c>
      <c r="J22" s="24" t="s">
        <v>8</v>
      </c>
      <c r="K22" s="24" t="s">
        <v>8</v>
      </c>
      <c r="L22" s="24">
        <f t="shared" si="3"/>
        <v>0</v>
      </c>
      <c r="M22" s="24">
        <f t="shared" si="5"/>
        <v>66</v>
      </c>
    </row>
    <row r="23" spans="1:13" ht="21">
      <c r="A23" s="8"/>
      <c r="B23" s="7" t="s">
        <v>38</v>
      </c>
      <c r="C23" s="26">
        <v>317</v>
      </c>
      <c r="D23" s="26">
        <v>0</v>
      </c>
      <c r="E23" s="24">
        <f t="shared" si="1"/>
        <v>317</v>
      </c>
      <c r="F23" s="24" t="s">
        <v>8</v>
      </c>
      <c r="G23" s="24" t="s">
        <v>8</v>
      </c>
      <c r="H23" s="24" t="s">
        <v>8</v>
      </c>
      <c r="I23" s="24">
        <f t="shared" si="2"/>
        <v>0</v>
      </c>
      <c r="J23" s="24" t="s">
        <v>8</v>
      </c>
      <c r="K23" s="24" t="s">
        <v>8</v>
      </c>
      <c r="L23" s="24">
        <f t="shared" si="3"/>
        <v>0</v>
      </c>
      <c r="M23" s="24">
        <f t="shared" si="5"/>
        <v>317</v>
      </c>
    </row>
    <row r="24" spans="1:13" ht="21">
      <c r="A24" s="8"/>
      <c r="B24" s="7" t="s">
        <v>39</v>
      </c>
      <c r="C24" s="26">
        <v>208</v>
      </c>
      <c r="D24" s="26">
        <v>0</v>
      </c>
      <c r="E24" s="24">
        <f t="shared" si="1"/>
        <v>208</v>
      </c>
      <c r="F24" s="24" t="s">
        <v>8</v>
      </c>
      <c r="G24" s="24" t="s">
        <v>8</v>
      </c>
      <c r="H24" s="24" t="s">
        <v>8</v>
      </c>
      <c r="I24" s="24">
        <f t="shared" si="2"/>
        <v>0</v>
      </c>
      <c r="J24" s="24" t="s">
        <v>8</v>
      </c>
      <c r="K24" s="24" t="s">
        <v>8</v>
      </c>
      <c r="L24" s="24">
        <f t="shared" si="3"/>
        <v>0</v>
      </c>
      <c r="M24" s="24">
        <f t="shared" si="5"/>
        <v>208</v>
      </c>
    </row>
    <row r="25" spans="1:13" ht="21">
      <c r="A25" s="8"/>
      <c r="B25" s="7" t="s">
        <v>31</v>
      </c>
      <c r="C25" s="26">
        <v>236</v>
      </c>
      <c r="D25" s="26">
        <v>0</v>
      </c>
      <c r="E25" s="24">
        <f t="shared" si="1"/>
        <v>236</v>
      </c>
      <c r="F25" s="24" t="s">
        <v>8</v>
      </c>
      <c r="G25" s="24" t="s">
        <v>8</v>
      </c>
      <c r="H25" s="24" t="s">
        <v>8</v>
      </c>
      <c r="I25" s="24">
        <f t="shared" si="2"/>
        <v>0</v>
      </c>
      <c r="J25" s="24" t="s">
        <v>8</v>
      </c>
      <c r="K25" s="24" t="s">
        <v>8</v>
      </c>
      <c r="L25" s="24">
        <f t="shared" si="3"/>
        <v>0</v>
      </c>
      <c r="M25" s="24">
        <f t="shared" si="4"/>
        <v>236</v>
      </c>
    </row>
    <row r="26" spans="1:13" ht="21">
      <c r="A26" s="8"/>
      <c r="B26" s="7" t="s">
        <v>35</v>
      </c>
      <c r="C26" s="26">
        <v>398</v>
      </c>
      <c r="D26" s="26">
        <v>1</v>
      </c>
      <c r="E26" s="24">
        <f t="shared" si="1"/>
        <v>399</v>
      </c>
      <c r="F26" s="24" t="s">
        <v>8</v>
      </c>
      <c r="G26" s="24" t="s">
        <v>8</v>
      </c>
      <c r="H26" s="24" t="s">
        <v>8</v>
      </c>
      <c r="I26" s="24">
        <f t="shared" si="2"/>
        <v>0</v>
      </c>
      <c r="J26" s="24" t="s">
        <v>8</v>
      </c>
      <c r="K26" s="24" t="s">
        <v>8</v>
      </c>
      <c r="L26" s="24">
        <f t="shared" si="3"/>
        <v>0</v>
      </c>
      <c r="M26" s="24">
        <f t="shared" si="4"/>
        <v>399</v>
      </c>
    </row>
    <row r="27" spans="1:13" ht="21">
      <c r="A27" s="8"/>
      <c r="B27" s="7" t="s">
        <v>43</v>
      </c>
      <c r="C27" s="26">
        <v>375</v>
      </c>
      <c r="D27" s="26">
        <v>0</v>
      </c>
      <c r="E27" s="24">
        <f t="shared" si="1"/>
        <v>375</v>
      </c>
      <c r="F27" s="24" t="s">
        <v>8</v>
      </c>
      <c r="G27" s="24" t="s">
        <v>8</v>
      </c>
      <c r="H27" s="24" t="s">
        <v>8</v>
      </c>
      <c r="I27" s="24">
        <f t="shared" si="2"/>
        <v>0</v>
      </c>
      <c r="J27" s="24" t="s">
        <v>8</v>
      </c>
      <c r="K27" s="24" t="s">
        <v>8</v>
      </c>
      <c r="L27" s="24">
        <f t="shared" si="3"/>
        <v>0</v>
      </c>
      <c r="M27" s="24">
        <f>SUM(E27,F27,I27,L27)</f>
        <v>375</v>
      </c>
    </row>
    <row r="28" spans="1:13" ht="21">
      <c r="A28" s="8"/>
      <c r="B28" s="7" t="s">
        <v>40</v>
      </c>
      <c r="C28" s="26">
        <v>58</v>
      </c>
      <c r="D28" s="26">
        <v>0</v>
      </c>
      <c r="E28" s="24">
        <f t="shared" si="1"/>
        <v>58</v>
      </c>
      <c r="F28" s="24" t="s">
        <v>8</v>
      </c>
      <c r="G28" s="24" t="s">
        <v>8</v>
      </c>
      <c r="H28" s="24" t="s">
        <v>8</v>
      </c>
      <c r="I28" s="24">
        <f t="shared" si="2"/>
        <v>0</v>
      </c>
      <c r="J28" s="24" t="s">
        <v>8</v>
      </c>
      <c r="K28" s="24" t="s">
        <v>8</v>
      </c>
      <c r="L28" s="24">
        <f t="shared" si="3"/>
        <v>0</v>
      </c>
      <c r="M28" s="24">
        <f t="shared" si="4"/>
        <v>58</v>
      </c>
    </row>
    <row r="29" spans="1:13" ht="21">
      <c r="A29" s="10"/>
      <c r="B29" s="7" t="s">
        <v>95</v>
      </c>
      <c r="C29" s="24"/>
      <c r="D29" s="24"/>
      <c r="E29" s="24">
        <f t="shared" si="1"/>
        <v>0</v>
      </c>
      <c r="F29" s="26">
        <v>181</v>
      </c>
      <c r="G29" s="24" t="s">
        <v>8</v>
      </c>
      <c r="H29" s="24" t="s">
        <v>8</v>
      </c>
      <c r="I29" s="24">
        <f t="shared" si="2"/>
        <v>0</v>
      </c>
      <c r="J29" s="24" t="s">
        <v>8</v>
      </c>
      <c r="K29" s="24" t="s">
        <v>8</v>
      </c>
      <c r="L29" s="24">
        <f t="shared" si="3"/>
        <v>0</v>
      </c>
      <c r="M29" s="24">
        <f>SUM(E29,F29,I29,L29)</f>
        <v>181</v>
      </c>
    </row>
    <row r="30" spans="1:13" ht="21">
      <c r="A30" s="8"/>
      <c r="B30" s="7" t="s">
        <v>41</v>
      </c>
      <c r="C30" s="26">
        <v>247</v>
      </c>
      <c r="D30" s="26">
        <v>0</v>
      </c>
      <c r="E30" s="24">
        <f t="shared" si="1"/>
        <v>247</v>
      </c>
      <c r="F30" s="24" t="s">
        <v>8</v>
      </c>
      <c r="G30" s="24" t="s">
        <v>8</v>
      </c>
      <c r="H30" s="24" t="s">
        <v>8</v>
      </c>
      <c r="I30" s="24">
        <f t="shared" si="2"/>
        <v>0</v>
      </c>
      <c r="J30" s="24" t="s">
        <v>8</v>
      </c>
      <c r="K30" s="24" t="s">
        <v>8</v>
      </c>
      <c r="L30" s="24">
        <f t="shared" si="3"/>
        <v>0</v>
      </c>
      <c r="M30" s="24">
        <f t="shared" si="4"/>
        <v>247</v>
      </c>
    </row>
    <row r="31" spans="1:13" ht="21">
      <c r="A31" s="8"/>
      <c r="B31" s="7" t="s">
        <v>42</v>
      </c>
      <c r="C31" s="26">
        <v>346</v>
      </c>
      <c r="D31" s="26">
        <v>0</v>
      </c>
      <c r="E31" s="24">
        <f t="shared" si="1"/>
        <v>346</v>
      </c>
      <c r="F31" s="24" t="s">
        <v>8</v>
      </c>
      <c r="G31" s="24" t="s">
        <v>8</v>
      </c>
      <c r="H31" s="24" t="s">
        <v>8</v>
      </c>
      <c r="I31" s="24">
        <f t="shared" si="2"/>
        <v>0</v>
      </c>
      <c r="J31" s="24" t="s">
        <v>8</v>
      </c>
      <c r="K31" s="24" t="s">
        <v>8</v>
      </c>
      <c r="L31" s="24">
        <f t="shared" si="3"/>
        <v>0</v>
      </c>
      <c r="M31" s="24">
        <f t="shared" si="4"/>
        <v>346</v>
      </c>
    </row>
    <row r="32" spans="1:13" ht="21">
      <c r="A32" s="8"/>
      <c r="B32" s="7" t="s">
        <v>94</v>
      </c>
      <c r="C32" s="26">
        <v>0</v>
      </c>
      <c r="D32" s="26">
        <v>0</v>
      </c>
      <c r="E32" s="24">
        <f t="shared" si="1"/>
        <v>0</v>
      </c>
      <c r="F32" s="24" t="s">
        <v>8</v>
      </c>
      <c r="G32" s="24">
        <v>0</v>
      </c>
      <c r="H32" s="26">
        <v>16</v>
      </c>
      <c r="I32" s="24">
        <f t="shared" si="2"/>
        <v>16</v>
      </c>
      <c r="J32" s="24" t="s">
        <v>8</v>
      </c>
      <c r="K32" s="24" t="s">
        <v>8</v>
      </c>
      <c r="L32" s="24">
        <f t="shared" si="3"/>
        <v>0</v>
      </c>
      <c r="M32" s="24">
        <f t="shared" si="4"/>
        <v>16</v>
      </c>
    </row>
    <row r="33" spans="1:13" ht="21">
      <c r="A33" s="8"/>
      <c r="B33" s="7" t="s">
        <v>44</v>
      </c>
      <c r="C33" s="26">
        <v>264</v>
      </c>
      <c r="D33" s="26">
        <v>0</v>
      </c>
      <c r="E33" s="24">
        <f t="shared" si="1"/>
        <v>264</v>
      </c>
      <c r="F33" s="24" t="s">
        <v>8</v>
      </c>
      <c r="G33" s="24" t="s">
        <v>8</v>
      </c>
      <c r="H33" s="24" t="s">
        <v>8</v>
      </c>
      <c r="I33" s="24">
        <f t="shared" si="2"/>
        <v>0</v>
      </c>
      <c r="J33" s="24" t="s">
        <v>8</v>
      </c>
      <c r="K33" s="24" t="s">
        <v>8</v>
      </c>
      <c r="L33" s="24">
        <f t="shared" si="3"/>
        <v>0</v>
      </c>
      <c r="M33" s="24">
        <f t="shared" si="4"/>
        <v>264</v>
      </c>
    </row>
    <row r="34" spans="1:13" ht="21">
      <c r="A34" s="21" t="s">
        <v>7</v>
      </c>
      <c r="B34" s="13"/>
      <c r="C34" s="25">
        <f>SUM(C35:C38)</f>
        <v>214</v>
      </c>
      <c r="D34" s="25">
        <f t="shared" ref="D34:M34" si="6">SUM(D35:D38)</f>
        <v>0</v>
      </c>
      <c r="E34" s="25">
        <f t="shared" si="6"/>
        <v>214</v>
      </c>
      <c r="F34" s="25">
        <f t="shared" si="6"/>
        <v>0</v>
      </c>
      <c r="G34" s="25">
        <f t="shared" si="6"/>
        <v>0</v>
      </c>
      <c r="H34" s="25">
        <f t="shared" si="6"/>
        <v>0</v>
      </c>
      <c r="I34" s="25">
        <f t="shared" si="6"/>
        <v>0</v>
      </c>
      <c r="J34" s="25">
        <f t="shared" si="6"/>
        <v>0</v>
      </c>
      <c r="K34" s="25">
        <f t="shared" si="6"/>
        <v>0</v>
      </c>
      <c r="L34" s="25">
        <f t="shared" si="6"/>
        <v>0</v>
      </c>
      <c r="M34" s="27">
        <f t="shared" si="6"/>
        <v>214</v>
      </c>
    </row>
    <row r="35" spans="1:13" ht="21">
      <c r="A35" s="8"/>
      <c r="B35" s="7" t="s">
        <v>27</v>
      </c>
      <c r="C35" s="26">
        <v>80</v>
      </c>
      <c r="D35" s="26">
        <v>0</v>
      </c>
      <c r="E35" s="24">
        <f t="shared" si="1"/>
        <v>80</v>
      </c>
      <c r="F35" s="24" t="s">
        <v>8</v>
      </c>
      <c r="G35" s="24" t="s">
        <v>8</v>
      </c>
      <c r="H35" s="24" t="s">
        <v>8</v>
      </c>
      <c r="I35" s="24">
        <f t="shared" si="2"/>
        <v>0</v>
      </c>
      <c r="J35" s="24" t="s">
        <v>8</v>
      </c>
      <c r="K35" s="24" t="s">
        <v>8</v>
      </c>
      <c r="L35" s="24">
        <f t="shared" si="3"/>
        <v>0</v>
      </c>
      <c r="M35" s="24">
        <f t="shared" si="4"/>
        <v>80</v>
      </c>
    </row>
    <row r="36" spans="1:13" ht="21">
      <c r="A36" s="9"/>
      <c r="B36" s="7" t="s">
        <v>45</v>
      </c>
      <c r="C36" s="26">
        <v>2</v>
      </c>
      <c r="D36" s="26">
        <v>0</v>
      </c>
      <c r="E36" s="24">
        <f t="shared" si="1"/>
        <v>2</v>
      </c>
      <c r="F36" s="24" t="s">
        <v>8</v>
      </c>
      <c r="G36" s="26" t="s">
        <v>8</v>
      </c>
      <c r="H36" s="26" t="s">
        <v>8</v>
      </c>
      <c r="I36" s="24">
        <f t="shared" si="2"/>
        <v>0</v>
      </c>
      <c r="J36" s="26" t="s">
        <v>8</v>
      </c>
      <c r="K36" s="26" t="s">
        <v>8</v>
      </c>
      <c r="L36" s="24">
        <f t="shared" si="3"/>
        <v>0</v>
      </c>
      <c r="M36" s="24">
        <f t="shared" si="4"/>
        <v>2</v>
      </c>
    </row>
    <row r="37" spans="1:13" ht="21">
      <c r="A37" s="10"/>
      <c r="B37" s="7" t="s">
        <v>46</v>
      </c>
      <c r="C37" s="26">
        <v>43</v>
      </c>
      <c r="D37" s="26">
        <v>0</v>
      </c>
      <c r="E37" s="24">
        <f t="shared" si="1"/>
        <v>43</v>
      </c>
      <c r="F37" s="24" t="s">
        <v>8</v>
      </c>
      <c r="G37" s="26" t="s">
        <v>8</v>
      </c>
      <c r="H37" s="26" t="s">
        <v>8</v>
      </c>
      <c r="I37" s="24">
        <f t="shared" si="2"/>
        <v>0</v>
      </c>
      <c r="J37" s="26" t="s">
        <v>8</v>
      </c>
      <c r="K37" s="26" t="s">
        <v>8</v>
      </c>
      <c r="L37" s="24">
        <f t="shared" si="3"/>
        <v>0</v>
      </c>
      <c r="M37" s="24">
        <f t="shared" si="4"/>
        <v>43</v>
      </c>
    </row>
    <row r="38" spans="1:13" ht="21">
      <c r="A38" s="8"/>
      <c r="B38" s="7" t="s">
        <v>47</v>
      </c>
      <c r="C38" s="26">
        <v>89</v>
      </c>
      <c r="D38" s="26">
        <v>0</v>
      </c>
      <c r="E38" s="24">
        <f t="shared" si="1"/>
        <v>89</v>
      </c>
      <c r="F38" s="24" t="s">
        <v>8</v>
      </c>
      <c r="G38" s="26" t="s">
        <v>8</v>
      </c>
      <c r="H38" s="26" t="s">
        <v>8</v>
      </c>
      <c r="I38" s="24">
        <f t="shared" si="2"/>
        <v>0</v>
      </c>
      <c r="J38" s="26" t="s">
        <v>8</v>
      </c>
      <c r="K38" s="26" t="s">
        <v>8</v>
      </c>
      <c r="L38" s="24">
        <f t="shared" si="3"/>
        <v>0</v>
      </c>
      <c r="M38" s="24">
        <f t="shared" si="4"/>
        <v>89</v>
      </c>
    </row>
    <row r="39" spans="1:13" ht="21">
      <c r="A39" s="21" t="s">
        <v>9</v>
      </c>
      <c r="B39" s="14"/>
      <c r="C39" s="25">
        <f>SUM(C40:C60)</f>
        <v>3935</v>
      </c>
      <c r="D39" s="25">
        <f>SUM(D40:D60)</f>
        <v>1867</v>
      </c>
      <c r="E39" s="25">
        <f>SUM(E40:E60)</f>
        <v>5802</v>
      </c>
      <c r="F39" s="25">
        <f>SUM(F40:F60)</f>
        <v>0</v>
      </c>
      <c r="G39" s="25">
        <f>SUM(G40:G60)</f>
        <v>0</v>
      </c>
      <c r="H39" s="25">
        <f>SUM(H40:H60)</f>
        <v>17</v>
      </c>
      <c r="I39" s="25">
        <f>SUM(I40:I60)</f>
        <v>17</v>
      </c>
      <c r="J39" s="25">
        <f>SUM(J40:J60)</f>
        <v>0</v>
      </c>
      <c r="K39" s="25">
        <f>SUM(K40:K60)</f>
        <v>0</v>
      </c>
      <c r="L39" s="25">
        <f>SUM(L40:L60)</f>
        <v>0</v>
      </c>
      <c r="M39" s="27">
        <f>SUM(M40:M60)</f>
        <v>5819</v>
      </c>
    </row>
    <row r="40" spans="1:13" ht="21">
      <c r="A40" s="10"/>
      <c r="B40" s="7" t="s">
        <v>65</v>
      </c>
      <c r="C40" s="26">
        <v>349</v>
      </c>
      <c r="D40" s="26">
        <v>362</v>
      </c>
      <c r="E40" s="24">
        <f t="shared" si="1"/>
        <v>711</v>
      </c>
      <c r="F40" s="24" t="s">
        <v>8</v>
      </c>
      <c r="G40" s="24" t="s">
        <v>8</v>
      </c>
      <c r="H40" s="24" t="s">
        <v>8</v>
      </c>
      <c r="I40" s="24">
        <f t="shared" si="2"/>
        <v>0</v>
      </c>
      <c r="J40" s="24" t="s">
        <v>8</v>
      </c>
      <c r="K40" s="24" t="s">
        <v>8</v>
      </c>
      <c r="L40" s="24">
        <f t="shared" si="3"/>
        <v>0</v>
      </c>
      <c r="M40" s="24">
        <f>SUM(E40,F40,I40,L40)</f>
        <v>711</v>
      </c>
    </row>
    <row r="41" spans="1:13" ht="21">
      <c r="A41" s="10"/>
      <c r="B41" s="7" t="s">
        <v>60</v>
      </c>
      <c r="C41" s="26">
        <v>69</v>
      </c>
      <c r="D41" s="26">
        <v>0</v>
      </c>
      <c r="E41" s="24">
        <f t="shared" si="1"/>
        <v>69</v>
      </c>
      <c r="F41" s="24" t="s">
        <v>8</v>
      </c>
      <c r="G41" s="24" t="s">
        <v>8</v>
      </c>
      <c r="H41" s="24" t="s">
        <v>8</v>
      </c>
      <c r="I41" s="24">
        <f t="shared" si="2"/>
        <v>0</v>
      </c>
      <c r="J41" s="24" t="s">
        <v>8</v>
      </c>
      <c r="K41" s="24" t="s">
        <v>8</v>
      </c>
      <c r="L41" s="24">
        <f t="shared" si="3"/>
        <v>0</v>
      </c>
      <c r="M41" s="24">
        <f t="shared" si="4"/>
        <v>69</v>
      </c>
    </row>
    <row r="42" spans="1:13" ht="21">
      <c r="A42" s="10"/>
      <c r="B42" s="7" t="s">
        <v>61</v>
      </c>
      <c r="C42" s="26">
        <v>167</v>
      </c>
      <c r="D42" s="26">
        <v>5</v>
      </c>
      <c r="E42" s="24">
        <f t="shared" si="1"/>
        <v>172</v>
      </c>
      <c r="F42" s="24" t="s">
        <v>8</v>
      </c>
      <c r="G42" s="24" t="s">
        <v>8</v>
      </c>
      <c r="H42" s="24" t="s">
        <v>8</v>
      </c>
      <c r="I42" s="24">
        <f t="shared" si="2"/>
        <v>0</v>
      </c>
      <c r="J42" s="24" t="s">
        <v>8</v>
      </c>
      <c r="K42" s="24" t="s">
        <v>8</v>
      </c>
      <c r="L42" s="24">
        <f t="shared" si="3"/>
        <v>0</v>
      </c>
      <c r="M42" s="24">
        <f t="shared" si="4"/>
        <v>172</v>
      </c>
    </row>
    <row r="43" spans="1:13" ht="21">
      <c r="A43" s="10"/>
      <c r="B43" s="7" t="s">
        <v>63</v>
      </c>
      <c r="C43" s="26">
        <v>78</v>
      </c>
      <c r="D43" s="26">
        <v>0</v>
      </c>
      <c r="E43" s="24">
        <f t="shared" si="1"/>
        <v>78</v>
      </c>
      <c r="F43" s="24" t="s">
        <v>8</v>
      </c>
      <c r="G43" s="24" t="s">
        <v>8</v>
      </c>
      <c r="H43" s="24" t="s">
        <v>8</v>
      </c>
      <c r="I43" s="24">
        <f t="shared" si="2"/>
        <v>0</v>
      </c>
      <c r="J43" s="24" t="s">
        <v>8</v>
      </c>
      <c r="K43" s="24" t="s">
        <v>8</v>
      </c>
      <c r="L43" s="24">
        <f t="shared" si="3"/>
        <v>0</v>
      </c>
      <c r="M43" s="24">
        <f t="shared" ref="M43:M50" si="7">SUM(E43,F43,I43,L43)</f>
        <v>78</v>
      </c>
    </row>
    <row r="44" spans="1:13" ht="21">
      <c r="A44" s="10"/>
      <c r="B44" s="7" t="s">
        <v>62</v>
      </c>
      <c r="C44" s="26">
        <v>289</v>
      </c>
      <c r="D44" s="26">
        <f>56+163</f>
        <v>219</v>
      </c>
      <c r="E44" s="24">
        <f t="shared" si="1"/>
        <v>508</v>
      </c>
      <c r="F44" s="24" t="s">
        <v>8</v>
      </c>
      <c r="G44" s="24" t="s">
        <v>8</v>
      </c>
      <c r="H44" s="24" t="s">
        <v>8</v>
      </c>
      <c r="I44" s="24">
        <f t="shared" si="2"/>
        <v>0</v>
      </c>
      <c r="J44" s="24" t="s">
        <v>8</v>
      </c>
      <c r="K44" s="24" t="s">
        <v>8</v>
      </c>
      <c r="L44" s="24">
        <f t="shared" si="3"/>
        <v>0</v>
      </c>
      <c r="M44" s="24">
        <f t="shared" si="7"/>
        <v>508</v>
      </c>
    </row>
    <row r="45" spans="1:13" ht="21">
      <c r="A45" s="10"/>
      <c r="B45" s="7" t="s">
        <v>100</v>
      </c>
      <c r="C45" s="26">
        <v>0</v>
      </c>
      <c r="D45" s="26">
        <v>0</v>
      </c>
      <c r="E45" s="24">
        <f t="shared" ref="E45" si="8">SUM(C45:D45)</f>
        <v>0</v>
      </c>
      <c r="F45" s="24" t="s">
        <v>8</v>
      </c>
      <c r="G45" s="24" t="s">
        <v>8</v>
      </c>
      <c r="H45" s="24">
        <v>1</v>
      </c>
      <c r="I45" s="24">
        <f t="shared" ref="I45" si="9">SUM(G45:H45)</f>
        <v>1</v>
      </c>
      <c r="J45" s="24" t="s">
        <v>8</v>
      </c>
      <c r="K45" s="24" t="s">
        <v>8</v>
      </c>
      <c r="L45" s="24">
        <f t="shared" ref="L45" si="10">SUM(J45:K45)</f>
        <v>0</v>
      </c>
      <c r="M45" s="24">
        <f t="shared" ref="M45" si="11">SUM(E45,F45,I45,L45)</f>
        <v>1</v>
      </c>
    </row>
    <row r="46" spans="1:13" ht="21">
      <c r="A46" s="10"/>
      <c r="B46" s="7" t="s">
        <v>98</v>
      </c>
      <c r="C46" s="26">
        <v>1</v>
      </c>
      <c r="D46" s="26">
        <v>1</v>
      </c>
      <c r="E46" s="24">
        <f t="shared" ref="E46" si="12">SUM(C46:D46)</f>
        <v>2</v>
      </c>
      <c r="F46" s="24" t="s">
        <v>8</v>
      </c>
      <c r="G46" s="24" t="s">
        <v>8</v>
      </c>
      <c r="H46" s="24" t="s">
        <v>8</v>
      </c>
      <c r="I46" s="24">
        <f t="shared" ref="I46" si="13">SUM(G46:H46)</f>
        <v>0</v>
      </c>
      <c r="J46" s="24" t="s">
        <v>8</v>
      </c>
      <c r="K46" s="24" t="s">
        <v>8</v>
      </c>
      <c r="L46" s="24">
        <f t="shared" ref="L46" si="14">SUM(J46:K46)</f>
        <v>0</v>
      </c>
      <c r="M46" s="24">
        <f t="shared" ref="M46" si="15">SUM(E46,F46,I46,L46)</f>
        <v>2</v>
      </c>
    </row>
    <row r="47" spans="1:13" ht="21">
      <c r="A47" s="10"/>
      <c r="B47" s="7" t="s">
        <v>66</v>
      </c>
      <c r="C47" s="26">
        <v>202</v>
      </c>
      <c r="D47" s="26">
        <v>0</v>
      </c>
      <c r="E47" s="24">
        <f t="shared" si="1"/>
        <v>202</v>
      </c>
      <c r="F47" s="24" t="s">
        <v>8</v>
      </c>
      <c r="G47" s="24" t="s">
        <v>8</v>
      </c>
      <c r="H47" s="24" t="s">
        <v>8</v>
      </c>
      <c r="I47" s="24">
        <f t="shared" si="2"/>
        <v>0</v>
      </c>
      <c r="J47" s="24" t="s">
        <v>8</v>
      </c>
      <c r="K47" s="24" t="s">
        <v>8</v>
      </c>
      <c r="L47" s="24">
        <f t="shared" si="3"/>
        <v>0</v>
      </c>
      <c r="M47" s="24">
        <f t="shared" si="7"/>
        <v>202</v>
      </c>
    </row>
    <row r="48" spans="1:13" ht="21">
      <c r="A48" s="9"/>
      <c r="B48" s="7" t="s">
        <v>31</v>
      </c>
      <c r="C48" s="26">
        <v>287</v>
      </c>
      <c r="D48" s="26">
        <v>0</v>
      </c>
      <c r="E48" s="24">
        <f t="shared" si="1"/>
        <v>287</v>
      </c>
      <c r="F48" s="24" t="s">
        <v>8</v>
      </c>
      <c r="G48" s="24" t="s">
        <v>8</v>
      </c>
      <c r="H48" s="24" t="s">
        <v>8</v>
      </c>
      <c r="I48" s="24">
        <f t="shared" si="2"/>
        <v>0</v>
      </c>
      <c r="J48" s="24" t="s">
        <v>8</v>
      </c>
      <c r="K48" s="24" t="s">
        <v>8</v>
      </c>
      <c r="L48" s="24">
        <f t="shared" si="3"/>
        <v>0</v>
      </c>
      <c r="M48" s="24">
        <f t="shared" si="7"/>
        <v>287</v>
      </c>
    </row>
    <row r="49" spans="1:13" ht="21">
      <c r="A49" s="10"/>
      <c r="B49" s="7" t="s">
        <v>67</v>
      </c>
      <c r="C49" s="26">
        <v>273</v>
      </c>
      <c r="D49" s="26">
        <v>2</v>
      </c>
      <c r="E49" s="24">
        <f t="shared" si="1"/>
        <v>275</v>
      </c>
      <c r="F49" s="24" t="s">
        <v>8</v>
      </c>
      <c r="G49" s="24" t="s">
        <v>8</v>
      </c>
      <c r="H49" s="24"/>
      <c r="I49" s="24">
        <f t="shared" si="2"/>
        <v>0</v>
      </c>
      <c r="J49" s="24" t="s">
        <v>8</v>
      </c>
      <c r="K49" s="24" t="s">
        <v>8</v>
      </c>
      <c r="L49" s="24">
        <f t="shared" si="3"/>
        <v>0</v>
      </c>
      <c r="M49" s="24">
        <f t="shared" si="7"/>
        <v>275</v>
      </c>
    </row>
    <row r="50" spans="1:13" ht="21">
      <c r="A50" s="10"/>
      <c r="B50" s="7" t="s">
        <v>35</v>
      </c>
      <c r="C50" s="26">
        <v>196</v>
      </c>
      <c r="D50" s="26">
        <f>59+163</f>
        <v>222</v>
      </c>
      <c r="E50" s="24">
        <f t="shared" si="1"/>
        <v>418</v>
      </c>
      <c r="F50" s="24" t="s">
        <v>8</v>
      </c>
      <c r="G50" s="24" t="s">
        <v>8</v>
      </c>
      <c r="H50" s="26">
        <v>16</v>
      </c>
      <c r="I50" s="24">
        <f t="shared" si="2"/>
        <v>16</v>
      </c>
      <c r="J50" s="24" t="s">
        <v>8</v>
      </c>
      <c r="K50" s="24" t="s">
        <v>8</v>
      </c>
      <c r="L50" s="24">
        <f t="shared" si="3"/>
        <v>0</v>
      </c>
      <c r="M50" s="24">
        <f t="shared" si="7"/>
        <v>434</v>
      </c>
    </row>
    <row r="51" spans="1:13" ht="21">
      <c r="A51" s="10"/>
      <c r="B51" s="7" t="s">
        <v>64</v>
      </c>
      <c r="C51" s="26">
        <v>98</v>
      </c>
      <c r="D51" s="26">
        <v>0</v>
      </c>
      <c r="E51" s="24">
        <f t="shared" si="1"/>
        <v>98</v>
      </c>
      <c r="F51" s="24" t="s">
        <v>8</v>
      </c>
      <c r="G51" s="24" t="s">
        <v>8</v>
      </c>
      <c r="H51" s="24" t="s">
        <v>8</v>
      </c>
      <c r="I51" s="24">
        <f t="shared" si="2"/>
        <v>0</v>
      </c>
      <c r="J51" s="24" t="s">
        <v>8</v>
      </c>
      <c r="K51" s="24" t="s">
        <v>8</v>
      </c>
      <c r="L51" s="24">
        <f t="shared" si="3"/>
        <v>0</v>
      </c>
      <c r="M51" s="24">
        <f t="shared" si="4"/>
        <v>98</v>
      </c>
    </row>
    <row r="52" spans="1:13" ht="21">
      <c r="A52" s="10"/>
      <c r="B52" s="7" t="s">
        <v>43</v>
      </c>
      <c r="C52" s="26">
        <v>201</v>
      </c>
      <c r="D52" s="26">
        <v>0</v>
      </c>
      <c r="E52" s="24">
        <f t="shared" si="1"/>
        <v>201</v>
      </c>
      <c r="F52" s="24" t="s">
        <v>8</v>
      </c>
      <c r="G52" s="24" t="s">
        <v>8</v>
      </c>
      <c r="H52" s="24" t="s">
        <v>8</v>
      </c>
      <c r="I52" s="24">
        <f t="shared" si="2"/>
        <v>0</v>
      </c>
      <c r="J52" s="24" t="s">
        <v>8</v>
      </c>
      <c r="K52" s="24" t="s">
        <v>8</v>
      </c>
      <c r="L52" s="24">
        <f t="shared" si="3"/>
        <v>0</v>
      </c>
      <c r="M52" s="24">
        <f>SUM(E52,F52,I52,L52)</f>
        <v>201</v>
      </c>
    </row>
    <row r="53" spans="1:13" ht="21">
      <c r="A53" s="10"/>
      <c r="B53" s="7" t="s">
        <v>74</v>
      </c>
      <c r="C53" s="26">
        <v>164</v>
      </c>
      <c r="D53" s="26">
        <v>6</v>
      </c>
      <c r="E53" s="24">
        <f t="shared" si="1"/>
        <v>170</v>
      </c>
      <c r="F53" s="24" t="s">
        <v>8</v>
      </c>
      <c r="G53" s="24" t="s">
        <v>8</v>
      </c>
      <c r="H53" s="24" t="s">
        <v>8</v>
      </c>
      <c r="I53" s="24">
        <f t="shared" si="2"/>
        <v>0</v>
      </c>
      <c r="J53" s="24" t="s">
        <v>8</v>
      </c>
      <c r="K53" s="24" t="s">
        <v>8</v>
      </c>
      <c r="L53" s="24">
        <f t="shared" si="3"/>
        <v>0</v>
      </c>
      <c r="M53" s="24">
        <f>SUM(E53,F53,I53,L53)</f>
        <v>170</v>
      </c>
    </row>
    <row r="54" spans="1:13" ht="21">
      <c r="A54" s="10"/>
      <c r="B54" s="7" t="s">
        <v>68</v>
      </c>
      <c r="C54" s="26">
        <v>153</v>
      </c>
      <c r="D54" s="26">
        <v>0</v>
      </c>
      <c r="E54" s="24">
        <f t="shared" si="1"/>
        <v>153</v>
      </c>
      <c r="F54" s="24" t="s">
        <v>8</v>
      </c>
      <c r="G54" s="24" t="s">
        <v>8</v>
      </c>
      <c r="H54" s="24" t="s">
        <v>8</v>
      </c>
      <c r="I54" s="24">
        <f t="shared" si="2"/>
        <v>0</v>
      </c>
      <c r="J54" s="24" t="s">
        <v>8</v>
      </c>
      <c r="K54" s="24" t="s">
        <v>8</v>
      </c>
      <c r="L54" s="24">
        <f t="shared" si="3"/>
        <v>0</v>
      </c>
      <c r="M54" s="24">
        <f t="shared" si="4"/>
        <v>153</v>
      </c>
    </row>
    <row r="55" spans="1:13" ht="21">
      <c r="A55" s="10"/>
      <c r="B55" s="7" t="s">
        <v>69</v>
      </c>
      <c r="C55" s="26">
        <v>362</v>
      </c>
      <c r="D55" s="26">
        <v>397</v>
      </c>
      <c r="E55" s="24">
        <f t="shared" si="1"/>
        <v>759</v>
      </c>
      <c r="F55" s="24" t="s">
        <v>8</v>
      </c>
      <c r="G55" s="24" t="s">
        <v>8</v>
      </c>
      <c r="H55" s="24" t="s">
        <v>8</v>
      </c>
      <c r="I55" s="24">
        <f t="shared" si="2"/>
        <v>0</v>
      </c>
      <c r="J55" s="24" t="s">
        <v>8</v>
      </c>
      <c r="K55" s="24" t="s">
        <v>8</v>
      </c>
      <c r="L55" s="24">
        <f t="shared" si="3"/>
        <v>0</v>
      </c>
      <c r="M55" s="24">
        <f t="shared" si="4"/>
        <v>759</v>
      </c>
    </row>
    <row r="56" spans="1:13" ht="21">
      <c r="A56" s="10"/>
      <c r="B56" s="7" t="s">
        <v>70</v>
      </c>
      <c r="C56" s="26">
        <v>179</v>
      </c>
      <c r="D56" s="26">
        <v>16</v>
      </c>
      <c r="E56" s="24">
        <f t="shared" si="1"/>
        <v>195</v>
      </c>
      <c r="F56" s="24" t="s">
        <v>8</v>
      </c>
      <c r="G56" s="24" t="s">
        <v>8</v>
      </c>
      <c r="H56" s="24" t="s">
        <v>8</v>
      </c>
      <c r="I56" s="24">
        <f t="shared" si="2"/>
        <v>0</v>
      </c>
      <c r="J56" s="24" t="s">
        <v>8</v>
      </c>
      <c r="K56" s="24" t="s">
        <v>8</v>
      </c>
      <c r="L56" s="24">
        <f t="shared" si="3"/>
        <v>0</v>
      </c>
      <c r="M56" s="24">
        <f t="shared" si="4"/>
        <v>195</v>
      </c>
    </row>
    <row r="57" spans="1:13" ht="21">
      <c r="A57" s="8"/>
      <c r="B57" s="7" t="s">
        <v>71</v>
      </c>
      <c r="C57" s="26">
        <v>0</v>
      </c>
      <c r="D57" s="26">
        <v>3</v>
      </c>
      <c r="E57" s="24">
        <f t="shared" si="1"/>
        <v>3</v>
      </c>
      <c r="F57" s="24" t="s">
        <v>8</v>
      </c>
      <c r="G57" s="24" t="s">
        <v>8</v>
      </c>
      <c r="H57" s="24" t="s">
        <v>8</v>
      </c>
      <c r="I57" s="24">
        <f t="shared" si="2"/>
        <v>0</v>
      </c>
      <c r="J57" s="24" t="s">
        <v>8</v>
      </c>
      <c r="K57" s="24" t="s">
        <v>8</v>
      </c>
      <c r="L57" s="24">
        <f t="shared" si="3"/>
        <v>0</v>
      </c>
      <c r="M57" s="24">
        <f t="shared" si="4"/>
        <v>3</v>
      </c>
    </row>
    <row r="58" spans="1:13" ht="21">
      <c r="A58" s="10"/>
      <c r="B58" s="7" t="s">
        <v>72</v>
      </c>
      <c r="C58" s="26">
        <v>229</v>
      </c>
      <c r="D58" s="26">
        <v>11</v>
      </c>
      <c r="E58" s="24">
        <f t="shared" si="1"/>
        <v>240</v>
      </c>
      <c r="F58" s="24" t="s">
        <v>8</v>
      </c>
      <c r="G58" s="24" t="s">
        <v>8</v>
      </c>
      <c r="H58" s="24" t="s">
        <v>8</v>
      </c>
      <c r="I58" s="24">
        <f t="shared" si="2"/>
        <v>0</v>
      </c>
      <c r="J58" s="24" t="s">
        <v>8</v>
      </c>
      <c r="K58" s="24" t="s">
        <v>8</v>
      </c>
      <c r="L58" s="24">
        <f t="shared" si="3"/>
        <v>0</v>
      </c>
      <c r="M58" s="24">
        <f t="shared" si="4"/>
        <v>240</v>
      </c>
    </row>
    <row r="59" spans="1:13" ht="21">
      <c r="A59" s="10"/>
      <c r="B59" s="7" t="s">
        <v>75</v>
      </c>
      <c r="C59" s="26">
        <v>118</v>
      </c>
      <c r="D59" s="26">
        <v>62</v>
      </c>
      <c r="E59" s="24">
        <f t="shared" si="1"/>
        <v>180</v>
      </c>
      <c r="F59" s="24" t="s">
        <v>8</v>
      </c>
      <c r="G59" s="24" t="s">
        <v>8</v>
      </c>
      <c r="H59" s="24" t="s">
        <v>8</v>
      </c>
      <c r="I59" s="24">
        <f t="shared" si="2"/>
        <v>0</v>
      </c>
      <c r="J59" s="24" t="s">
        <v>8</v>
      </c>
      <c r="K59" s="24" t="s">
        <v>8</v>
      </c>
      <c r="L59" s="24">
        <f t="shared" si="3"/>
        <v>0</v>
      </c>
      <c r="M59" s="24">
        <f>SUM(E59,F59,I59,L59)</f>
        <v>180</v>
      </c>
    </row>
    <row r="60" spans="1:13" ht="21">
      <c r="A60" s="10"/>
      <c r="B60" s="7" t="s">
        <v>73</v>
      </c>
      <c r="C60" s="26">
        <v>520</v>
      </c>
      <c r="D60" s="26">
        <f>269+292</f>
        <v>561</v>
      </c>
      <c r="E60" s="24">
        <f t="shared" si="1"/>
        <v>1081</v>
      </c>
      <c r="F60" s="24" t="s">
        <v>8</v>
      </c>
      <c r="G60" s="24" t="s">
        <v>8</v>
      </c>
      <c r="H60" s="24" t="s">
        <v>8</v>
      </c>
      <c r="I60" s="24">
        <f t="shared" si="2"/>
        <v>0</v>
      </c>
      <c r="J60" s="24" t="s">
        <v>8</v>
      </c>
      <c r="K60" s="24" t="s">
        <v>8</v>
      </c>
      <c r="L60" s="24">
        <f t="shared" si="3"/>
        <v>0</v>
      </c>
      <c r="M60" s="24">
        <f t="shared" si="4"/>
        <v>1081</v>
      </c>
    </row>
    <row r="61" spans="1:13" ht="21">
      <c r="A61" s="21" t="s">
        <v>10</v>
      </c>
      <c r="B61" s="14"/>
      <c r="C61" s="25">
        <f>SUM(C62:C71)</f>
        <v>3347</v>
      </c>
      <c r="D61" s="25">
        <f>SUM(D62:D71)</f>
        <v>2321</v>
      </c>
      <c r="E61" s="25">
        <f>SUM(E62:E71)</f>
        <v>5668</v>
      </c>
      <c r="F61" s="25">
        <f>SUM(F62:F71)</f>
        <v>0</v>
      </c>
      <c r="G61" s="25">
        <f>SUM(G62:G71)</f>
        <v>0</v>
      </c>
      <c r="H61" s="25">
        <f>SUM(H62:H71)</f>
        <v>13</v>
      </c>
      <c r="I61" s="25">
        <f>SUM(I62:I71)</f>
        <v>13</v>
      </c>
      <c r="J61" s="25">
        <f>SUM(J62:J71)</f>
        <v>0</v>
      </c>
      <c r="K61" s="25">
        <f>SUM(K62:K71)</f>
        <v>0</v>
      </c>
      <c r="L61" s="25">
        <f>SUM(L62:L71)</f>
        <v>0</v>
      </c>
      <c r="M61" s="27">
        <f>SUM(M62:M71)</f>
        <v>5681</v>
      </c>
    </row>
    <row r="62" spans="1:13" ht="21">
      <c r="A62" s="8"/>
      <c r="B62" s="7" t="s">
        <v>78</v>
      </c>
      <c r="C62" s="26">
        <v>724</v>
      </c>
      <c r="D62" s="26">
        <f>501+717</f>
        <v>1218</v>
      </c>
      <c r="E62" s="24">
        <f t="shared" si="1"/>
        <v>1942</v>
      </c>
      <c r="F62" s="24" t="s">
        <v>8</v>
      </c>
      <c r="G62" s="24" t="s">
        <v>8</v>
      </c>
      <c r="H62" s="24" t="s">
        <v>8</v>
      </c>
      <c r="I62" s="24">
        <f t="shared" si="2"/>
        <v>0</v>
      </c>
      <c r="J62" s="24" t="s">
        <v>8</v>
      </c>
      <c r="K62" s="24" t="s">
        <v>8</v>
      </c>
      <c r="L62" s="24">
        <f t="shared" si="3"/>
        <v>0</v>
      </c>
      <c r="M62" s="24">
        <f t="shared" si="4"/>
        <v>1942</v>
      </c>
    </row>
    <row r="63" spans="1:13" ht="21">
      <c r="A63" s="8"/>
      <c r="B63" s="7" t="s">
        <v>79</v>
      </c>
      <c r="C63" s="26">
        <v>282</v>
      </c>
      <c r="D63" s="26">
        <f>84+123</f>
        <v>207</v>
      </c>
      <c r="E63" s="24">
        <f t="shared" si="1"/>
        <v>489</v>
      </c>
      <c r="F63" s="24" t="s">
        <v>8</v>
      </c>
      <c r="G63" s="24" t="s">
        <v>8</v>
      </c>
      <c r="H63" s="24" t="s">
        <v>8</v>
      </c>
      <c r="I63" s="24">
        <f t="shared" si="2"/>
        <v>0</v>
      </c>
      <c r="J63" s="24" t="s">
        <v>8</v>
      </c>
      <c r="K63" s="24" t="s">
        <v>8</v>
      </c>
      <c r="L63" s="24">
        <f t="shared" si="3"/>
        <v>0</v>
      </c>
      <c r="M63" s="24">
        <f t="shared" si="4"/>
        <v>489</v>
      </c>
    </row>
    <row r="64" spans="1:13" ht="21">
      <c r="A64" s="8"/>
      <c r="B64" s="7" t="s">
        <v>83</v>
      </c>
      <c r="C64" s="26">
        <v>352</v>
      </c>
      <c r="D64" s="26">
        <v>1</v>
      </c>
      <c r="E64" s="24">
        <f t="shared" si="1"/>
        <v>353</v>
      </c>
      <c r="F64" s="24" t="s">
        <v>8</v>
      </c>
      <c r="G64" s="24" t="s">
        <v>8</v>
      </c>
      <c r="H64" s="24" t="s">
        <v>8</v>
      </c>
      <c r="I64" s="24">
        <f t="shared" si="2"/>
        <v>0</v>
      </c>
      <c r="J64" s="24" t="s">
        <v>8</v>
      </c>
      <c r="K64" s="24" t="s">
        <v>8</v>
      </c>
      <c r="L64" s="24">
        <f t="shared" si="3"/>
        <v>0</v>
      </c>
      <c r="M64" s="24">
        <f>SUM(E64,F64,I64,L64)</f>
        <v>353</v>
      </c>
    </row>
    <row r="65" spans="1:13" ht="21">
      <c r="A65" s="8"/>
      <c r="B65" s="7" t="s">
        <v>89</v>
      </c>
      <c r="C65" s="26">
        <v>0</v>
      </c>
      <c r="D65" s="26">
        <v>0</v>
      </c>
      <c r="E65" s="24">
        <f t="shared" si="1"/>
        <v>0</v>
      </c>
      <c r="F65" s="24" t="s">
        <v>8</v>
      </c>
      <c r="G65" s="24" t="s">
        <v>8</v>
      </c>
      <c r="H65" s="26">
        <v>13</v>
      </c>
      <c r="I65" s="24">
        <f t="shared" si="2"/>
        <v>13</v>
      </c>
      <c r="J65" s="24" t="s">
        <v>8</v>
      </c>
      <c r="K65" s="24" t="s">
        <v>8</v>
      </c>
      <c r="L65" s="24">
        <f t="shared" si="3"/>
        <v>0</v>
      </c>
      <c r="M65" s="24">
        <f>SUM(E65,F65,I65,L65)</f>
        <v>13</v>
      </c>
    </row>
    <row r="66" spans="1:13" ht="21">
      <c r="A66" s="8"/>
      <c r="B66" s="7" t="s">
        <v>82</v>
      </c>
      <c r="C66" s="26">
        <v>469</v>
      </c>
      <c r="D66" s="26">
        <f>48+230</f>
        <v>278</v>
      </c>
      <c r="E66" s="24">
        <f t="shared" si="1"/>
        <v>747</v>
      </c>
      <c r="F66" s="24" t="s">
        <v>8</v>
      </c>
      <c r="G66" s="24" t="s">
        <v>8</v>
      </c>
      <c r="H66" s="24" t="s">
        <v>8</v>
      </c>
      <c r="I66" s="24">
        <f t="shared" si="2"/>
        <v>0</v>
      </c>
      <c r="J66" s="24" t="s">
        <v>8</v>
      </c>
      <c r="K66" s="24" t="s">
        <v>8</v>
      </c>
      <c r="L66" s="24">
        <f t="shared" si="3"/>
        <v>0</v>
      </c>
      <c r="M66" s="24">
        <f t="shared" si="4"/>
        <v>747</v>
      </c>
    </row>
    <row r="67" spans="1:13" ht="22.5" customHeight="1">
      <c r="A67" s="10"/>
      <c r="B67" s="7" t="s">
        <v>76</v>
      </c>
      <c r="C67" s="26">
        <v>99</v>
      </c>
      <c r="D67" s="26">
        <v>0</v>
      </c>
      <c r="E67" s="24">
        <f t="shared" si="1"/>
        <v>99</v>
      </c>
      <c r="F67" s="24" t="s">
        <v>8</v>
      </c>
      <c r="G67" s="24" t="s">
        <v>8</v>
      </c>
      <c r="H67" s="24" t="s">
        <v>8</v>
      </c>
      <c r="I67" s="24">
        <f t="shared" si="2"/>
        <v>0</v>
      </c>
      <c r="J67" s="24" t="s">
        <v>8</v>
      </c>
      <c r="K67" s="24" t="s">
        <v>8</v>
      </c>
      <c r="L67" s="24">
        <f t="shared" si="3"/>
        <v>0</v>
      </c>
      <c r="M67" s="24">
        <f>SUM(E67,F67,I67,L67)</f>
        <v>99</v>
      </c>
    </row>
    <row r="68" spans="1:13" ht="21">
      <c r="A68" s="8"/>
      <c r="B68" s="7" t="s">
        <v>77</v>
      </c>
      <c r="C68" s="26">
        <v>468</v>
      </c>
      <c r="D68" s="26">
        <f>91+234</f>
        <v>325</v>
      </c>
      <c r="E68" s="24">
        <f t="shared" si="1"/>
        <v>793</v>
      </c>
      <c r="F68" s="24" t="s">
        <v>8</v>
      </c>
      <c r="G68" s="24" t="s">
        <v>8</v>
      </c>
      <c r="H68" s="24" t="s">
        <v>8</v>
      </c>
      <c r="I68" s="24">
        <f t="shared" si="2"/>
        <v>0</v>
      </c>
      <c r="J68" s="24" t="s">
        <v>8</v>
      </c>
      <c r="K68" s="24" t="s">
        <v>8</v>
      </c>
      <c r="L68" s="24">
        <f t="shared" si="3"/>
        <v>0</v>
      </c>
      <c r="M68" s="24">
        <f>SUM(E68,F68,I68,L68)</f>
        <v>793</v>
      </c>
    </row>
    <row r="69" spans="1:13" ht="21">
      <c r="A69" s="8"/>
      <c r="B69" s="7" t="s">
        <v>80</v>
      </c>
      <c r="C69" s="26">
        <v>49</v>
      </c>
      <c r="D69" s="26">
        <v>0</v>
      </c>
      <c r="E69" s="24">
        <f t="shared" si="1"/>
        <v>49</v>
      </c>
      <c r="F69" s="24" t="s">
        <v>8</v>
      </c>
      <c r="G69" s="24" t="s">
        <v>8</v>
      </c>
      <c r="H69" s="24" t="s">
        <v>8</v>
      </c>
      <c r="I69" s="24">
        <f t="shared" si="2"/>
        <v>0</v>
      </c>
      <c r="J69" s="24" t="s">
        <v>8</v>
      </c>
      <c r="K69" s="24" t="s">
        <v>8</v>
      </c>
      <c r="L69" s="24">
        <f t="shared" si="3"/>
        <v>0</v>
      </c>
      <c r="M69" s="24">
        <f t="shared" si="4"/>
        <v>49</v>
      </c>
    </row>
    <row r="70" spans="1:13" ht="21">
      <c r="A70" s="8"/>
      <c r="B70" s="7" t="s">
        <v>81</v>
      </c>
      <c r="C70" s="26">
        <v>557</v>
      </c>
      <c r="D70" s="26">
        <v>292</v>
      </c>
      <c r="E70" s="24">
        <f t="shared" ref="E70:E71" si="16">SUM(C70:D70)</f>
        <v>849</v>
      </c>
      <c r="F70" s="24" t="s">
        <v>8</v>
      </c>
      <c r="G70" s="24" t="s">
        <v>8</v>
      </c>
      <c r="H70" s="24" t="s">
        <v>8</v>
      </c>
      <c r="I70" s="24">
        <f t="shared" ref="I70" si="17">SUM(G70:H70)</f>
        <v>0</v>
      </c>
      <c r="J70" s="24" t="s">
        <v>8</v>
      </c>
      <c r="K70" s="24" t="s">
        <v>8</v>
      </c>
      <c r="L70" s="24">
        <f t="shared" ref="L70" si="18">SUM(J70:K70)</f>
        <v>0</v>
      </c>
      <c r="M70" s="24">
        <f t="shared" ref="M70" si="19">SUM(E70,F70,I70,L70)</f>
        <v>849</v>
      </c>
    </row>
    <row r="71" spans="1:13" ht="21">
      <c r="A71" s="8"/>
      <c r="B71" s="7" t="s">
        <v>84</v>
      </c>
      <c r="C71" s="26">
        <v>347</v>
      </c>
      <c r="D71" s="26">
        <v>0</v>
      </c>
      <c r="E71" s="24">
        <f t="shared" si="16"/>
        <v>347</v>
      </c>
      <c r="F71" s="24" t="s">
        <v>8</v>
      </c>
      <c r="G71" s="24" t="s">
        <v>8</v>
      </c>
      <c r="H71" s="24" t="s">
        <v>8</v>
      </c>
      <c r="I71" s="24">
        <f t="shared" ref="I71:I107" si="20">SUM(G71:H71)</f>
        <v>0</v>
      </c>
      <c r="J71" s="24" t="s">
        <v>8</v>
      </c>
      <c r="K71" s="24" t="s">
        <v>8</v>
      </c>
      <c r="L71" s="24">
        <f t="shared" ref="L71:L110" si="21">SUM(J71:K71)</f>
        <v>0</v>
      </c>
      <c r="M71" s="24">
        <f t="shared" si="4"/>
        <v>347</v>
      </c>
    </row>
    <row r="72" spans="1:13" ht="21">
      <c r="A72" s="21" t="s">
        <v>11</v>
      </c>
      <c r="B72" s="13"/>
      <c r="C72" s="25">
        <f t="shared" ref="C72:M72" si="22">SUM(C73:C92)</f>
        <v>2484</v>
      </c>
      <c r="D72" s="25">
        <f t="shared" si="22"/>
        <v>615</v>
      </c>
      <c r="E72" s="25">
        <f t="shared" si="22"/>
        <v>3099</v>
      </c>
      <c r="F72" s="25">
        <f t="shared" si="22"/>
        <v>0</v>
      </c>
      <c r="G72" s="25">
        <f t="shared" si="22"/>
        <v>1</v>
      </c>
      <c r="H72" s="25">
        <f t="shared" si="22"/>
        <v>41</v>
      </c>
      <c r="I72" s="25">
        <f t="shared" si="22"/>
        <v>42</v>
      </c>
      <c r="J72" s="25">
        <f t="shared" si="22"/>
        <v>0</v>
      </c>
      <c r="K72" s="25">
        <f t="shared" si="22"/>
        <v>0</v>
      </c>
      <c r="L72" s="25">
        <f t="shared" si="22"/>
        <v>0</v>
      </c>
      <c r="M72" s="27">
        <f t="shared" si="22"/>
        <v>3141</v>
      </c>
    </row>
    <row r="73" spans="1:13" ht="21">
      <c r="A73" s="10"/>
      <c r="B73" s="18" t="s">
        <v>52</v>
      </c>
      <c r="C73" s="26">
        <v>163</v>
      </c>
      <c r="D73" s="26">
        <v>9</v>
      </c>
      <c r="E73" s="24">
        <f t="shared" ref="E73:E107" si="23">SUM(C73:D73)</f>
        <v>172</v>
      </c>
      <c r="F73" s="24" t="s">
        <v>8</v>
      </c>
      <c r="G73" s="24" t="s">
        <v>8</v>
      </c>
      <c r="H73" s="24" t="s">
        <v>8</v>
      </c>
      <c r="I73" s="24">
        <f t="shared" si="20"/>
        <v>0</v>
      </c>
      <c r="J73" s="24" t="s">
        <v>8</v>
      </c>
      <c r="K73" s="24" t="s">
        <v>8</v>
      </c>
      <c r="L73" s="24">
        <f t="shared" si="21"/>
        <v>0</v>
      </c>
      <c r="M73" s="24">
        <f t="shared" ref="M73:M92" si="24">SUM(E73,F73,I73,L73)</f>
        <v>172</v>
      </c>
    </row>
    <row r="74" spans="1:13" ht="21">
      <c r="A74" s="8"/>
      <c r="B74" s="7" t="s">
        <v>91</v>
      </c>
      <c r="C74" s="26">
        <v>0</v>
      </c>
      <c r="D74" s="26">
        <v>0</v>
      </c>
      <c r="E74" s="24">
        <f t="shared" si="23"/>
        <v>0</v>
      </c>
      <c r="F74" s="24" t="s">
        <v>8</v>
      </c>
      <c r="G74" s="26">
        <v>1</v>
      </c>
      <c r="H74" s="26">
        <v>8</v>
      </c>
      <c r="I74" s="24">
        <f t="shared" si="20"/>
        <v>9</v>
      </c>
      <c r="J74" s="24" t="s">
        <v>8</v>
      </c>
      <c r="K74" s="24" t="s">
        <v>8</v>
      </c>
      <c r="L74" s="24">
        <f t="shared" si="21"/>
        <v>0</v>
      </c>
      <c r="M74" s="24">
        <f t="shared" si="24"/>
        <v>9</v>
      </c>
    </row>
    <row r="75" spans="1:13" ht="21">
      <c r="A75" s="8"/>
      <c r="B75" s="7" t="s">
        <v>59</v>
      </c>
      <c r="C75" s="26">
        <v>192</v>
      </c>
      <c r="D75" s="26">
        <v>16</v>
      </c>
      <c r="E75" s="24">
        <f t="shared" ref="E75" si="25">SUM(C75:D75)</f>
        <v>208</v>
      </c>
      <c r="F75" s="24" t="s">
        <v>8</v>
      </c>
      <c r="G75" s="26">
        <v>0</v>
      </c>
      <c r="H75" s="26">
        <v>0</v>
      </c>
      <c r="I75" s="24">
        <f t="shared" ref="I75" si="26">SUM(G75:H75)</f>
        <v>0</v>
      </c>
      <c r="J75" s="24" t="s">
        <v>8</v>
      </c>
      <c r="K75" s="24" t="s">
        <v>8</v>
      </c>
      <c r="L75" s="24">
        <f t="shared" ref="L75" si="27">SUM(J75:K75)</f>
        <v>0</v>
      </c>
      <c r="M75" s="24">
        <f t="shared" ref="M75" si="28">SUM(E75,F75,I75,L75)</f>
        <v>208</v>
      </c>
    </row>
    <row r="76" spans="1:13" ht="21">
      <c r="A76" s="8"/>
      <c r="B76" s="7" t="s">
        <v>28</v>
      </c>
      <c r="C76" s="26">
        <v>109</v>
      </c>
      <c r="D76" s="26">
        <v>0</v>
      </c>
      <c r="E76" s="24">
        <f t="shared" si="23"/>
        <v>109</v>
      </c>
      <c r="F76" s="24" t="s">
        <v>8</v>
      </c>
      <c r="G76" s="24" t="s">
        <v>8</v>
      </c>
      <c r="H76" s="24" t="s">
        <v>8</v>
      </c>
      <c r="I76" s="24">
        <f t="shared" si="20"/>
        <v>0</v>
      </c>
      <c r="J76" s="24" t="s">
        <v>8</v>
      </c>
      <c r="K76" s="24" t="s">
        <v>8</v>
      </c>
      <c r="L76" s="24">
        <f t="shared" si="21"/>
        <v>0</v>
      </c>
      <c r="M76" s="24">
        <f>SUM(E76,F76,I76,L76)</f>
        <v>109</v>
      </c>
    </row>
    <row r="77" spans="1:13" ht="21">
      <c r="A77" s="10"/>
      <c r="B77" s="7" t="s">
        <v>49</v>
      </c>
      <c r="C77" s="26">
        <v>296</v>
      </c>
      <c r="D77" s="26">
        <v>23</v>
      </c>
      <c r="E77" s="24">
        <f t="shared" si="23"/>
        <v>319</v>
      </c>
      <c r="F77" s="24" t="s">
        <v>8</v>
      </c>
      <c r="G77" s="24" t="s">
        <v>8</v>
      </c>
      <c r="H77" s="24" t="s">
        <v>8</v>
      </c>
      <c r="I77" s="24">
        <f t="shared" si="20"/>
        <v>0</v>
      </c>
      <c r="J77" s="24" t="s">
        <v>8</v>
      </c>
      <c r="K77" s="24" t="s">
        <v>8</v>
      </c>
      <c r="L77" s="24">
        <f t="shared" si="21"/>
        <v>0</v>
      </c>
      <c r="M77" s="24">
        <f>SUM(E77,F77,I77,L77)</f>
        <v>319</v>
      </c>
    </row>
    <row r="78" spans="1:13" ht="21">
      <c r="A78" s="8"/>
      <c r="B78" s="7" t="s">
        <v>30</v>
      </c>
      <c r="C78" s="26">
        <v>91</v>
      </c>
      <c r="D78" s="26">
        <v>0</v>
      </c>
      <c r="E78" s="24">
        <f t="shared" si="23"/>
        <v>91</v>
      </c>
      <c r="F78" s="24" t="s">
        <v>8</v>
      </c>
      <c r="G78" s="24" t="s">
        <v>8</v>
      </c>
      <c r="H78" s="24" t="s">
        <v>8</v>
      </c>
      <c r="I78" s="24">
        <f t="shared" si="20"/>
        <v>0</v>
      </c>
      <c r="J78" s="24" t="s">
        <v>8</v>
      </c>
      <c r="K78" s="24" t="s">
        <v>8</v>
      </c>
      <c r="L78" s="24">
        <f t="shared" si="21"/>
        <v>0</v>
      </c>
      <c r="M78" s="24">
        <f>SUM(E78,F78,I78,L78)</f>
        <v>91</v>
      </c>
    </row>
    <row r="79" spans="1:13" ht="21">
      <c r="A79" s="10"/>
      <c r="B79" s="7" t="s">
        <v>33</v>
      </c>
      <c r="C79" s="26">
        <v>128</v>
      </c>
      <c r="D79" s="26">
        <v>0</v>
      </c>
      <c r="E79" s="24">
        <f t="shared" si="23"/>
        <v>128</v>
      </c>
      <c r="F79" s="24" t="s">
        <v>8</v>
      </c>
      <c r="G79" s="24" t="s">
        <v>8</v>
      </c>
      <c r="H79" s="24" t="s">
        <v>8</v>
      </c>
      <c r="I79" s="24">
        <f t="shared" si="20"/>
        <v>0</v>
      </c>
      <c r="J79" s="24" t="s">
        <v>8</v>
      </c>
      <c r="K79" s="24" t="s">
        <v>8</v>
      </c>
      <c r="L79" s="24">
        <f t="shared" si="21"/>
        <v>0</v>
      </c>
      <c r="M79" s="24">
        <f>SUM(E79,F79,I79,L79)</f>
        <v>128</v>
      </c>
    </row>
    <row r="80" spans="1:13" ht="21">
      <c r="A80" s="10"/>
      <c r="B80" s="7" t="s">
        <v>50</v>
      </c>
      <c r="C80" s="26">
        <v>48</v>
      </c>
      <c r="D80" s="26">
        <v>0</v>
      </c>
      <c r="E80" s="24">
        <f t="shared" si="23"/>
        <v>48</v>
      </c>
      <c r="F80" s="24" t="s">
        <v>8</v>
      </c>
      <c r="G80" s="24" t="s">
        <v>8</v>
      </c>
      <c r="H80" s="24" t="s">
        <v>8</v>
      </c>
      <c r="I80" s="24">
        <f t="shared" si="20"/>
        <v>0</v>
      </c>
      <c r="J80" s="24" t="s">
        <v>8</v>
      </c>
      <c r="K80" s="24" t="s">
        <v>8</v>
      </c>
      <c r="L80" s="24">
        <f t="shared" si="21"/>
        <v>0</v>
      </c>
      <c r="M80" s="24">
        <f>SUM(E80,F80,I80,L80)</f>
        <v>48</v>
      </c>
    </row>
    <row r="81" spans="1:13" ht="21">
      <c r="A81" s="8"/>
      <c r="B81" s="7" t="s">
        <v>48</v>
      </c>
      <c r="C81" s="26">
        <v>198</v>
      </c>
      <c r="D81" s="26">
        <v>77</v>
      </c>
      <c r="E81" s="24">
        <f t="shared" si="23"/>
        <v>275</v>
      </c>
      <c r="F81" s="24" t="s">
        <v>8</v>
      </c>
      <c r="G81" s="24" t="s">
        <v>8</v>
      </c>
      <c r="H81" s="24" t="s">
        <v>8</v>
      </c>
      <c r="I81" s="24">
        <f t="shared" si="20"/>
        <v>0</v>
      </c>
      <c r="J81" s="24" t="s">
        <v>8</v>
      </c>
      <c r="K81" s="24" t="s">
        <v>8</v>
      </c>
      <c r="L81" s="24">
        <f t="shared" si="21"/>
        <v>0</v>
      </c>
      <c r="M81" s="24">
        <f t="shared" si="24"/>
        <v>275</v>
      </c>
    </row>
    <row r="82" spans="1:13" ht="21">
      <c r="A82" s="10"/>
      <c r="B82" s="7" t="s">
        <v>92</v>
      </c>
      <c r="C82" s="26">
        <v>0</v>
      </c>
      <c r="D82" s="26">
        <v>0</v>
      </c>
      <c r="E82" s="24">
        <f t="shared" si="23"/>
        <v>0</v>
      </c>
      <c r="F82" s="24" t="s">
        <v>8</v>
      </c>
      <c r="G82" s="26">
        <v>0</v>
      </c>
      <c r="H82" s="26">
        <v>1</v>
      </c>
      <c r="I82" s="24">
        <f t="shared" si="20"/>
        <v>1</v>
      </c>
      <c r="J82" s="26" t="s">
        <v>8</v>
      </c>
      <c r="K82" s="26" t="s">
        <v>8</v>
      </c>
      <c r="L82" s="24">
        <f t="shared" si="21"/>
        <v>0</v>
      </c>
      <c r="M82" s="24">
        <f>SUM(E82,F82,I82,L82)</f>
        <v>1</v>
      </c>
    </row>
    <row r="83" spans="1:13" ht="21">
      <c r="A83" s="10"/>
      <c r="B83" s="7" t="s">
        <v>55</v>
      </c>
      <c r="C83" s="26">
        <v>121</v>
      </c>
      <c r="D83" s="26">
        <f>20+17</f>
        <v>37</v>
      </c>
      <c r="E83" s="24">
        <f t="shared" si="23"/>
        <v>158</v>
      </c>
      <c r="F83" s="24" t="s">
        <v>8</v>
      </c>
      <c r="G83" s="24" t="s">
        <v>8</v>
      </c>
      <c r="H83" s="24" t="s">
        <v>8</v>
      </c>
      <c r="I83" s="24">
        <f t="shared" si="20"/>
        <v>0</v>
      </c>
      <c r="J83" s="24" t="s">
        <v>8</v>
      </c>
      <c r="K83" s="24" t="s">
        <v>8</v>
      </c>
      <c r="L83" s="24">
        <f t="shared" si="21"/>
        <v>0</v>
      </c>
      <c r="M83" s="24">
        <f>SUM(E83,F83,I83,L83)</f>
        <v>158</v>
      </c>
    </row>
    <row r="84" spans="1:13" ht="21">
      <c r="A84" s="10"/>
      <c r="B84" s="7" t="s">
        <v>51</v>
      </c>
      <c r="C84" s="26">
        <v>243</v>
      </c>
      <c r="D84" s="26">
        <f>57+112</f>
        <v>169</v>
      </c>
      <c r="E84" s="24">
        <f t="shared" si="23"/>
        <v>412</v>
      </c>
      <c r="F84" s="24" t="s">
        <v>8</v>
      </c>
      <c r="G84" s="24" t="s">
        <v>8</v>
      </c>
      <c r="H84" s="24" t="s">
        <v>8</v>
      </c>
      <c r="I84" s="24">
        <f t="shared" si="20"/>
        <v>0</v>
      </c>
      <c r="J84" s="24" t="s">
        <v>8</v>
      </c>
      <c r="K84" s="24" t="s">
        <v>8</v>
      </c>
      <c r="L84" s="24">
        <f t="shared" si="21"/>
        <v>0</v>
      </c>
      <c r="M84" s="24">
        <f t="shared" si="24"/>
        <v>412</v>
      </c>
    </row>
    <row r="85" spans="1:13" ht="21">
      <c r="A85" s="10"/>
      <c r="B85" s="7" t="s">
        <v>102</v>
      </c>
      <c r="C85" s="26">
        <v>11</v>
      </c>
      <c r="D85" s="26">
        <v>0</v>
      </c>
      <c r="E85" s="24">
        <f t="shared" ref="E85" si="29">SUM(C85:D85)</f>
        <v>11</v>
      </c>
      <c r="F85" s="24" t="s">
        <v>8</v>
      </c>
      <c r="G85" s="24" t="s">
        <v>8</v>
      </c>
      <c r="H85" s="24" t="s">
        <v>8</v>
      </c>
      <c r="I85" s="24">
        <f t="shared" ref="I85" si="30">SUM(G85:H85)</f>
        <v>0</v>
      </c>
      <c r="J85" s="24" t="s">
        <v>8</v>
      </c>
      <c r="K85" s="24" t="s">
        <v>8</v>
      </c>
      <c r="L85" s="24">
        <f t="shared" ref="L85" si="31">SUM(J85:K85)</f>
        <v>0</v>
      </c>
      <c r="M85" s="24">
        <f t="shared" ref="M85" si="32">SUM(E85,F85,I85,L85)</f>
        <v>11</v>
      </c>
    </row>
    <row r="86" spans="1:13" ht="21">
      <c r="A86" s="10"/>
      <c r="B86" s="7" t="s">
        <v>39</v>
      </c>
      <c r="C86" s="26">
        <v>80</v>
      </c>
      <c r="D86" s="26">
        <v>0</v>
      </c>
      <c r="E86" s="24">
        <f t="shared" si="23"/>
        <v>80</v>
      </c>
      <c r="F86" s="24" t="s">
        <v>8</v>
      </c>
      <c r="G86" s="24" t="s">
        <v>8</v>
      </c>
      <c r="H86" s="24" t="s">
        <v>8</v>
      </c>
      <c r="I86" s="24">
        <f t="shared" si="20"/>
        <v>0</v>
      </c>
      <c r="J86" s="24" t="s">
        <v>8</v>
      </c>
      <c r="K86" s="24" t="s">
        <v>8</v>
      </c>
      <c r="L86" s="24">
        <f t="shared" si="21"/>
        <v>0</v>
      </c>
      <c r="M86" s="24">
        <f t="shared" si="24"/>
        <v>80</v>
      </c>
    </row>
    <row r="87" spans="1:13" ht="21">
      <c r="A87" s="10"/>
      <c r="B87" s="7" t="s">
        <v>53</v>
      </c>
      <c r="C87" s="26">
        <v>246</v>
      </c>
      <c r="D87" s="26">
        <f>41+34</f>
        <v>75</v>
      </c>
      <c r="E87" s="24">
        <f t="shared" si="23"/>
        <v>321</v>
      </c>
      <c r="F87" s="24" t="s">
        <v>8</v>
      </c>
      <c r="G87" s="24" t="s">
        <v>8</v>
      </c>
      <c r="H87" s="24" t="s">
        <v>8</v>
      </c>
      <c r="I87" s="24">
        <f t="shared" si="20"/>
        <v>0</v>
      </c>
      <c r="J87" s="24" t="s">
        <v>8</v>
      </c>
      <c r="K87" s="24" t="s">
        <v>8</v>
      </c>
      <c r="L87" s="24">
        <f t="shared" si="21"/>
        <v>0</v>
      </c>
      <c r="M87" s="24">
        <f t="shared" si="24"/>
        <v>321</v>
      </c>
    </row>
    <row r="88" spans="1:13" ht="21">
      <c r="A88" s="10"/>
      <c r="B88" s="7" t="s">
        <v>46</v>
      </c>
      <c r="C88" s="26">
        <v>58</v>
      </c>
      <c r="D88" s="26">
        <v>3</v>
      </c>
      <c r="E88" s="24">
        <f t="shared" ref="E88" si="33">SUM(C88:D88)</f>
        <v>61</v>
      </c>
      <c r="F88" s="24" t="s">
        <v>8</v>
      </c>
      <c r="G88" s="24" t="s">
        <v>8</v>
      </c>
      <c r="H88" s="26"/>
      <c r="I88" s="24">
        <f t="shared" ref="I88" si="34">SUM(G88:H88)</f>
        <v>0</v>
      </c>
      <c r="J88" s="24" t="s">
        <v>8</v>
      </c>
      <c r="K88" s="24" t="s">
        <v>8</v>
      </c>
      <c r="L88" s="24">
        <f t="shared" ref="L88" si="35">SUM(J88:K88)</f>
        <v>0</v>
      </c>
      <c r="M88" s="24">
        <f>SUM(E88,F88,I88,L88)</f>
        <v>61</v>
      </c>
    </row>
    <row r="89" spans="1:13" ht="21">
      <c r="A89" s="10"/>
      <c r="B89" s="7" t="s">
        <v>54</v>
      </c>
      <c r="C89" s="26">
        <v>226</v>
      </c>
      <c r="D89" s="26">
        <v>0</v>
      </c>
      <c r="E89" s="24">
        <f t="shared" si="23"/>
        <v>226</v>
      </c>
      <c r="F89" s="24" t="s">
        <v>8</v>
      </c>
      <c r="G89" s="24" t="s">
        <v>8</v>
      </c>
      <c r="H89" s="24" t="s">
        <v>8</v>
      </c>
      <c r="I89" s="24">
        <f t="shared" si="20"/>
        <v>0</v>
      </c>
      <c r="J89" s="24" t="s">
        <v>8</v>
      </c>
      <c r="K89" s="24" t="s">
        <v>8</v>
      </c>
      <c r="L89" s="24">
        <f t="shared" si="21"/>
        <v>0</v>
      </c>
      <c r="M89" s="24">
        <f t="shared" si="24"/>
        <v>226</v>
      </c>
    </row>
    <row r="90" spans="1:13" ht="21">
      <c r="A90" s="10"/>
      <c r="B90" s="7" t="s">
        <v>57</v>
      </c>
      <c r="C90" s="26">
        <v>76</v>
      </c>
      <c r="D90" s="26">
        <v>0</v>
      </c>
      <c r="E90" s="24">
        <f t="shared" si="23"/>
        <v>76</v>
      </c>
      <c r="F90" s="24" t="s">
        <v>8</v>
      </c>
      <c r="G90" s="24" t="s">
        <v>8</v>
      </c>
      <c r="H90" s="24" t="s">
        <v>8</v>
      </c>
      <c r="I90" s="24">
        <f t="shared" si="20"/>
        <v>0</v>
      </c>
      <c r="J90" s="24" t="s">
        <v>8</v>
      </c>
      <c r="K90" s="24" t="s">
        <v>8</v>
      </c>
      <c r="L90" s="24">
        <f t="shared" si="21"/>
        <v>0</v>
      </c>
      <c r="M90" s="24">
        <f>SUM(E90,F90,I90,L90)</f>
        <v>76</v>
      </c>
    </row>
    <row r="91" spans="1:13" ht="21">
      <c r="A91" s="10"/>
      <c r="B91" s="7" t="s">
        <v>56</v>
      </c>
      <c r="C91" s="26">
        <v>196</v>
      </c>
      <c r="D91" s="26">
        <v>199</v>
      </c>
      <c r="E91" s="24">
        <f t="shared" si="23"/>
        <v>395</v>
      </c>
      <c r="F91" s="24" t="s">
        <v>8</v>
      </c>
      <c r="G91" s="24" t="s">
        <v>8</v>
      </c>
      <c r="H91" s="26">
        <v>32</v>
      </c>
      <c r="I91" s="24">
        <f t="shared" si="20"/>
        <v>32</v>
      </c>
      <c r="J91" s="24" t="s">
        <v>8</v>
      </c>
      <c r="K91" s="24" t="s">
        <v>8</v>
      </c>
      <c r="L91" s="24">
        <f t="shared" si="21"/>
        <v>0</v>
      </c>
      <c r="M91" s="24">
        <f t="shared" si="24"/>
        <v>427</v>
      </c>
    </row>
    <row r="92" spans="1:13" ht="21">
      <c r="A92" s="10"/>
      <c r="B92" s="7" t="s">
        <v>58</v>
      </c>
      <c r="C92" s="26">
        <v>2</v>
      </c>
      <c r="D92" s="26">
        <v>7</v>
      </c>
      <c r="E92" s="24">
        <f t="shared" si="23"/>
        <v>9</v>
      </c>
      <c r="F92" s="24" t="s">
        <v>8</v>
      </c>
      <c r="G92" s="24" t="s">
        <v>8</v>
      </c>
      <c r="H92" s="24" t="s">
        <v>8</v>
      </c>
      <c r="I92" s="24">
        <f t="shared" si="20"/>
        <v>0</v>
      </c>
      <c r="J92" s="24" t="s">
        <v>8</v>
      </c>
      <c r="K92" s="24" t="s">
        <v>8</v>
      </c>
      <c r="L92" s="24">
        <f t="shared" si="21"/>
        <v>0</v>
      </c>
      <c r="M92" s="24">
        <f t="shared" si="24"/>
        <v>9</v>
      </c>
    </row>
    <row r="93" spans="1:13" ht="21">
      <c r="A93" s="22" t="s">
        <v>96</v>
      </c>
      <c r="B93" s="15"/>
      <c r="C93" s="25">
        <f>SUM(C94:C100)</f>
        <v>728</v>
      </c>
      <c r="D93" s="25">
        <f>SUM(D94:D100)</f>
        <v>45</v>
      </c>
      <c r="E93" s="25">
        <f>SUM(E94:E100)</f>
        <v>773</v>
      </c>
      <c r="F93" s="25">
        <f>SUM(F94:F100)</f>
        <v>0</v>
      </c>
      <c r="G93" s="25">
        <f>SUM(G94:G100)</f>
        <v>0</v>
      </c>
      <c r="H93" s="25">
        <f>SUM(H94:H100)</f>
        <v>0</v>
      </c>
      <c r="I93" s="25">
        <f>SUM(I94:I100)</f>
        <v>0</v>
      </c>
      <c r="J93" s="25">
        <f>SUM(J94:J100)</f>
        <v>0</v>
      </c>
      <c r="K93" s="25">
        <f>SUM(K94:K100)</f>
        <v>0</v>
      </c>
      <c r="L93" s="25">
        <f>SUM(L94:L100)</f>
        <v>0</v>
      </c>
      <c r="M93" s="25">
        <f>SUM(M94:M100)</f>
        <v>773</v>
      </c>
    </row>
    <row r="94" spans="1:13" ht="21">
      <c r="A94" s="8"/>
      <c r="B94" s="7" t="s">
        <v>82</v>
      </c>
      <c r="C94" s="31">
        <v>78</v>
      </c>
      <c r="D94" s="31">
        <v>0</v>
      </c>
      <c r="E94" s="24">
        <f t="shared" ref="E94" si="36">SUM(C94:D94)</f>
        <v>78</v>
      </c>
      <c r="F94" s="31" t="s">
        <v>8</v>
      </c>
      <c r="G94" s="31" t="s">
        <v>8</v>
      </c>
      <c r="H94" s="31" t="s">
        <v>8</v>
      </c>
      <c r="I94" s="31">
        <f t="shared" ref="I94" si="37">SUM(G94:H94)</f>
        <v>0</v>
      </c>
      <c r="J94" s="31" t="s">
        <v>8</v>
      </c>
      <c r="K94" s="31" t="s">
        <v>8</v>
      </c>
      <c r="L94" s="31">
        <f t="shared" ref="L94" si="38">SUM(J94:K94)</f>
        <v>0</v>
      </c>
      <c r="M94" s="31">
        <f t="shared" ref="M94" si="39">SUM(E94,F94,I94,L94)</f>
        <v>78</v>
      </c>
    </row>
    <row r="95" spans="1:13" ht="21">
      <c r="A95" s="8"/>
      <c r="B95" s="7" t="s">
        <v>25</v>
      </c>
      <c r="C95" s="31">
        <v>37</v>
      </c>
      <c r="D95" s="31">
        <v>0</v>
      </c>
      <c r="E95" s="24">
        <f t="shared" ref="E95" si="40">SUM(C95:D95)</f>
        <v>37</v>
      </c>
      <c r="F95" s="31" t="s">
        <v>8</v>
      </c>
      <c r="G95" s="31" t="s">
        <v>8</v>
      </c>
      <c r="H95" s="31" t="s">
        <v>8</v>
      </c>
      <c r="I95" s="31">
        <f t="shared" ref="I95" si="41">SUM(G95:H95)</f>
        <v>0</v>
      </c>
      <c r="J95" s="31" t="s">
        <v>8</v>
      </c>
      <c r="K95" s="31" t="s">
        <v>8</v>
      </c>
      <c r="L95" s="31">
        <f t="shared" ref="L95" si="42">SUM(J95:K95)</f>
        <v>0</v>
      </c>
      <c r="M95" s="31">
        <f t="shared" ref="M95" si="43">SUM(E95,F95,I95,L95)</f>
        <v>37</v>
      </c>
    </row>
    <row r="96" spans="1:13" ht="21">
      <c r="A96" s="10"/>
      <c r="B96" s="7" t="s">
        <v>77</v>
      </c>
      <c r="C96" s="31">
        <v>72</v>
      </c>
      <c r="D96" s="31">
        <v>0</v>
      </c>
      <c r="E96" s="24">
        <f t="shared" si="23"/>
        <v>72</v>
      </c>
      <c r="F96" s="31" t="s">
        <v>8</v>
      </c>
      <c r="G96" s="31" t="s">
        <v>8</v>
      </c>
      <c r="H96" s="31" t="s">
        <v>8</v>
      </c>
      <c r="I96" s="31">
        <f t="shared" ref="I96:I100" si="44">SUM(G96:H96)</f>
        <v>0</v>
      </c>
      <c r="J96" s="31" t="s">
        <v>8</v>
      </c>
      <c r="K96" s="31" t="s">
        <v>8</v>
      </c>
      <c r="L96" s="31">
        <f t="shared" ref="L96:L100" si="45">SUM(J96:K96)</f>
        <v>0</v>
      </c>
      <c r="M96" s="31">
        <f t="shared" ref="M96:M100" si="46">SUM(E96,F96,I96,L96)</f>
        <v>72</v>
      </c>
    </row>
    <row r="97" spans="1:13" ht="21">
      <c r="A97" s="10"/>
      <c r="B97" s="7" t="s">
        <v>29</v>
      </c>
      <c r="C97" s="31">
        <v>42</v>
      </c>
      <c r="D97" s="31">
        <v>0</v>
      </c>
      <c r="E97" s="24">
        <f t="shared" si="23"/>
        <v>42</v>
      </c>
      <c r="F97" s="31" t="s">
        <v>8</v>
      </c>
      <c r="G97" s="31" t="s">
        <v>8</v>
      </c>
      <c r="H97" s="31" t="s">
        <v>8</v>
      </c>
      <c r="I97" s="31">
        <f t="shared" si="44"/>
        <v>0</v>
      </c>
      <c r="J97" s="31" t="s">
        <v>8</v>
      </c>
      <c r="K97" s="31" t="s">
        <v>8</v>
      </c>
      <c r="L97" s="31">
        <f t="shared" si="45"/>
        <v>0</v>
      </c>
      <c r="M97" s="31">
        <f t="shared" si="46"/>
        <v>42</v>
      </c>
    </row>
    <row r="98" spans="1:13" ht="21">
      <c r="A98" s="10"/>
      <c r="B98" s="7" t="s">
        <v>43</v>
      </c>
      <c r="C98" s="31">
        <v>233</v>
      </c>
      <c r="D98" s="31">
        <v>0</v>
      </c>
      <c r="E98" s="24">
        <f t="shared" si="23"/>
        <v>233</v>
      </c>
      <c r="F98" s="31" t="s">
        <v>8</v>
      </c>
      <c r="G98" s="31" t="s">
        <v>8</v>
      </c>
      <c r="H98" s="31" t="s">
        <v>8</v>
      </c>
      <c r="I98" s="31">
        <f t="shared" si="44"/>
        <v>0</v>
      </c>
      <c r="J98" s="31" t="s">
        <v>8</v>
      </c>
      <c r="K98" s="31" t="s">
        <v>8</v>
      </c>
      <c r="L98" s="31">
        <f t="shared" si="45"/>
        <v>0</v>
      </c>
      <c r="M98" s="31">
        <f t="shared" si="46"/>
        <v>233</v>
      </c>
    </row>
    <row r="99" spans="1:13" ht="21">
      <c r="A99" s="10"/>
      <c r="B99" s="7" t="s">
        <v>56</v>
      </c>
      <c r="C99" s="31">
        <v>192</v>
      </c>
      <c r="D99" s="31">
        <v>45</v>
      </c>
      <c r="E99" s="24">
        <f t="shared" ref="E99" si="47">SUM(C99:D99)</f>
        <v>237</v>
      </c>
      <c r="F99" s="31" t="s">
        <v>8</v>
      </c>
      <c r="G99" s="31" t="s">
        <v>8</v>
      </c>
      <c r="H99" s="31" t="s">
        <v>8</v>
      </c>
      <c r="I99" s="31">
        <f t="shared" ref="I99" si="48">SUM(G99:H99)</f>
        <v>0</v>
      </c>
      <c r="J99" s="31" t="s">
        <v>8</v>
      </c>
      <c r="K99" s="31" t="s">
        <v>8</v>
      </c>
      <c r="L99" s="31">
        <f t="shared" ref="L99" si="49">SUM(J99:K99)</f>
        <v>0</v>
      </c>
      <c r="M99" s="31">
        <f t="shared" ref="M99" si="50">SUM(E99,F99,I99,L99)</f>
        <v>237</v>
      </c>
    </row>
    <row r="100" spans="1:13" ht="21">
      <c r="A100" s="10"/>
      <c r="B100" s="7" t="s">
        <v>73</v>
      </c>
      <c r="C100" s="31">
        <v>74</v>
      </c>
      <c r="D100" s="31">
        <v>0</v>
      </c>
      <c r="E100" s="24">
        <f t="shared" si="23"/>
        <v>74</v>
      </c>
      <c r="F100" s="31" t="s">
        <v>8</v>
      </c>
      <c r="G100" s="31" t="s">
        <v>8</v>
      </c>
      <c r="H100" s="31" t="s">
        <v>8</v>
      </c>
      <c r="I100" s="31">
        <f t="shared" si="44"/>
        <v>0</v>
      </c>
      <c r="J100" s="31" t="s">
        <v>8</v>
      </c>
      <c r="K100" s="31" t="s">
        <v>8</v>
      </c>
      <c r="L100" s="31">
        <f t="shared" si="45"/>
        <v>0</v>
      </c>
      <c r="M100" s="31">
        <f t="shared" si="46"/>
        <v>74</v>
      </c>
    </row>
    <row r="101" spans="1:13" ht="21">
      <c r="A101" s="21" t="s">
        <v>12</v>
      </c>
      <c r="B101" s="15"/>
      <c r="C101" s="25">
        <f>SUM(C102:C102)</f>
        <v>0</v>
      </c>
      <c r="D101" s="25">
        <f>SUM(D102:D102)</f>
        <v>0</v>
      </c>
      <c r="E101" s="25">
        <f>SUM(E102:E102)</f>
        <v>0</v>
      </c>
      <c r="F101" s="25">
        <f>SUM(F102:F102)</f>
        <v>0</v>
      </c>
      <c r="G101" s="25">
        <f>SUM(G102:G102)</f>
        <v>0</v>
      </c>
      <c r="H101" s="25">
        <f>SUM(H102:H102)</f>
        <v>0</v>
      </c>
      <c r="I101" s="25">
        <f>SUM(I102:I102)</f>
        <v>0</v>
      </c>
      <c r="J101" s="25">
        <f>SUM(J102:J102)</f>
        <v>0</v>
      </c>
      <c r="K101" s="25">
        <f>SUM(K102:K102)</f>
        <v>4</v>
      </c>
      <c r="L101" s="25">
        <f>SUM(L102:L102)</f>
        <v>4</v>
      </c>
      <c r="M101" s="27">
        <f>SUM(M102:M102)</f>
        <v>4</v>
      </c>
    </row>
    <row r="102" spans="1:13" ht="21">
      <c r="A102" s="8"/>
      <c r="B102" s="7" t="s">
        <v>93</v>
      </c>
      <c r="C102" s="24" t="s">
        <v>8</v>
      </c>
      <c r="D102" s="24" t="s">
        <v>8</v>
      </c>
      <c r="E102" s="24">
        <f>SUM(C102:D102)</f>
        <v>0</v>
      </c>
      <c r="F102" s="24" t="s">
        <v>8</v>
      </c>
      <c r="G102" s="24" t="s">
        <v>8</v>
      </c>
      <c r="H102" s="24" t="s">
        <v>8</v>
      </c>
      <c r="I102" s="24">
        <f>SUM(G102:H102)</f>
        <v>0</v>
      </c>
      <c r="J102" s="26"/>
      <c r="K102" s="26">
        <v>4</v>
      </c>
      <c r="L102" s="24">
        <f>SUM(J102:K102)</f>
        <v>4</v>
      </c>
      <c r="M102" s="24">
        <f>SUM(E102,F102,I102,L102)</f>
        <v>4</v>
      </c>
    </row>
    <row r="103" spans="1:13" ht="21">
      <c r="A103" s="22" t="s">
        <v>13</v>
      </c>
      <c r="B103" s="15"/>
      <c r="C103" s="25">
        <f t="shared" ref="C103:M103" si="51">SUM(C104:C108)</f>
        <v>554</v>
      </c>
      <c r="D103" s="25">
        <f t="shared" si="51"/>
        <v>47</v>
      </c>
      <c r="E103" s="25">
        <f t="shared" si="51"/>
        <v>601</v>
      </c>
      <c r="F103" s="25">
        <f t="shared" si="51"/>
        <v>0</v>
      </c>
      <c r="G103" s="25">
        <f t="shared" si="51"/>
        <v>0</v>
      </c>
      <c r="H103" s="25">
        <f t="shared" si="51"/>
        <v>0</v>
      </c>
      <c r="I103" s="25">
        <f t="shared" si="51"/>
        <v>0</v>
      </c>
      <c r="J103" s="25">
        <f t="shared" si="51"/>
        <v>0</v>
      </c>
      <c r="K103" s="25">
        <f t="shared" si="51"/>
        <v>0</v>
      </c>
      <c r="L103" s="25">
        <f t="shared" si="51"/>
        <v>0</v>
      </c>
      <c r="M103" s="27">
        <f t="shared" si="51"/>
        <v>601</v>
      </c>
    </row>
    <row r="104" spans="1:13" ht="21">
      <c r="A104" s="8"/>
      <c r="B104" s="7" t="s">
        <v>99</v>
      </c>
      <c r="C104" s="26">
        <v>40</v>
      </c>
      <c r="D104" s="26">
        <v>0</v>
      </c>
      <c r="E104" s="24">
        <f t="shared" si="23"/>
        <v>40</v>
      </c>
      <c r="F104" s="24" t="s">
        <v>8</v>
      </c>
      <c r="G104" s="24" t="s">
        <v>8</v>
      </c>
      <c r="H104" s="24" t="s">
        <v>8</v>
      </c>
      <c r="I104" s="24">
        <f t="shared" si="20"/>
        <v>0</v>
      </c>
      <c r="J104" s="24" t="s">
        <v>8</v>
      </c>
      <c r="K104" s="24" t="s">
        <v>8</v>
      </c>
      <c r="L104" s="24">
        <f t="shared" si="21"/>
        <v>0</v>
      </c>
      <c r="M104" s="24">
        <f t="shared" ref="M104:M107" si="52">SUM(E104,F104,I104,L104)</f>
        <v>40</v>
      </c>
    </row>
    <row r="105" spans="1:13" ht="21">
      <c r="A105" s="10"/>
      <c r="B105" s="7" t="s">
        <v>80</v>
      </c>
      <c r="C105" s="26">
        <v>63</v>
      </c>
      <c r="D105" s="26">
        <v>0</v>
      </c>
      <c r="E105" s="24">
        <f>SUM(C105:D105)</f>
        <v>63</v>
      </c>
      <c r="F105" s="24" t="s">
        <v>8</v>
      </c>
      <c r="G105" s="24" t="s">
        <v>8</v>
      </c>
      <c r="H105" s="24" t="s">
        <v>8</v>
      </c>
      <c r="I105" s="24">
        <f>SUM(G105:H105)</f>
        <v>0</v>
      </c>
      <c r="J105" s="24" t="s">
        <v>8</v>
      </c>
      <c r="K105" s="24" t="s">
        <v>8</v>
      </c>
      <c r="L105" s="24">
        <f>SUM(J105:K105)</f>
        <v>0</v>
      </c>
      <c r="M105" s="24">
        <f>SUM(E105,F105,I105,L105)</f>
        <v>63</v>
      </c>
    </row>
    <row r="106" spans="1:13" ht="21">
      <c r="A106" s="8"/>
      <c r="B106" s="7" t="s">
        <v>85</v>
      </c>
      <c r="C106" s="26">
        <v>142</v>
      </c>
      <c r="D106" s="26">
        <v>0</v>
      </c>
      <c r="E106" s="24">
        <f t="shared" si="23"/>
        <v>142</v>
      </c>
      <c r="F106" s="24" t="s">
        <v>8</v>
      </c>
      <c r="G106" s="24" t="s">
        <v>8</v>
      </c>
      <c r="H106" s="24" t="s">
        <v>8</v>
      </c>
      <c r="I106" s="24">
        <f t="shared" si="20"/>
        <v>0</v>
      </c>
      <c r="J106" s="24" t="s">
        <v>8</v>
      </c>
      <c r="K106" s="24" t="s">
        <v>8</v>
      </c>
      <c r="L106" s="24">
        <f t="shared" si="21"/>
        <v>0</v>
      </c>
      <c r="M106" s="24">
        <f t="shared" si="52"/>
        <v>142</v>
      </c>
    </row>
    <row r="107" spans="1:13" ht="21">
      <c r="A107" s="10"/>
      <c r="B107" s="7" t="s">
        <v>87</v>
      </c>
      <c r="C107" s="26">
        <v>60</v>
      </c>
      <c r="D107" s="26">
        <v>5</v>
      </c>
      <c r="E107" s="24">
        <f t="shared" si="23"/>
        <v>65</v>
      </c>
      <c r="F107" s="24" t="s">
        <v>8</v>
      </c>
      <c r="G107" s="24" t="s">
        <v>8</v>
      </c>
      <c r="H107" s="24" t="s">
        <v>8</v>
      </c>
      <c r="I107" s="24">
        <f t="shared" si="20"/>
        <v>0</v>
      </c>
      <c r="J107" s="24" t="s">
        <v>8</v>
      </c>
      <c r="K107" s="24" t="s">
        <v>8</v>
      </c>
      <c r="L107" s="24">
        <f t="shared" si="21"/>
        <v>0</v>
      </c>
      <c r="M107" s="24">
        <f t="shared" si="52"/>
        <v>65</v>
      </c>
    </row>
    <row r="108" spans="1:13" ht="21">
      <c r="A108" s="10"/>
      <c r="B108" s="7" t="s">
        <v>86</v>
      </c>
      <c r="C108" s="26">
        <v>249</v>
      </c>
      <c r="D108" s="26">
        <v>42</v>
      </c>
      <c r="E108" s="24">
        <f>SUM(C108:D108)</f>
        <v>291</v>
      </c>
      <c r="F108" s="24" t="s">
        <v>8</v>
      </c>
      <c r="G108" s="24" t="s">
        <v>8</v>
      </c>
      <c r="H108" s="24" t="s">
        <v>8</v>
      </c>
      <c r="I108" s="24">
        <f>SUM(G108:H108)</f>
        <v>0</v>
      </c>
      <c r="J108" s="24" t="s">
        <v>8</v>
      </c>
      <c r="K108" s="24" t="s">
        <v>8</v>
      </c>
      <c r="L108" s="24">
        <f>SUM(J108:K108)</f>
        <v>0</v>
      </c>
      <c r="M108" s="24">
        <f>SUM(E108,F108,I108,L108)</f>
        <v>291</v>
      </c>
    </row>
    <row r="109" spans="1:13" ht="40.5" customHeight="1">
      <c r="A109" s="34" t="s">
        <v>97</v>
      </c>
      <c r="B109" s="35"/>
      <c r="C109" s="28">
        <f>SUM(C110:C110)</f>
        <v>0</v>
      </c>
      <c r="D109" s="28">
        <f>SUM(D110:D110)</f>
        <v>0</v>
      </c>
      <c r="E109" s="28">
        <f>SUM(E110:E110)</f>
        <v>0</v>
      </c>
      <c r="F109" s="28">
        <f>SUM(F110:F110)</f>
        <v>0</v>
      </c>
      <c r="G109" s="28">
        <f>SUM(G110:G110)</f>
        <v>0</v>
      </c>
      <c r="H109" s="28">
        <f>SUM(H110:H110)</f>
        <v>0</v>
      </c>
      <c r="I109" s="28">
        <f>SUM(I110:I110)</f>
        <v>0</v>
      </c>
      <c r="J109" s="28">
        <f>SUM(J110:J110)</f>
        <v>0</v>
      </c>
      <c r="K109" s="28">
        <f>SUM(K110:K110)</f>
        <v>8</v>
      </c>
      <c r="L109" s="28">
        <f>SUM(L110:L110)</f>
        <v>8</v>
      </c>
      <c r="M109" s="29">
        <f>SUM(M110:M110)</f>
        <v>8</v>
      </c>
    </row>
    <row r="110" spans="1:13" ht="21">
      <c r="A110" s="8"/>
      <c r="B110" s="7" t="s">
        <v>90</v>
      </c>
      <c r="C110" s="24" t="s">
        <v>8</v>
      </c>
      <c r="D110" s="24" t="s">
        <v>8</v>
      </c>
      <c r="E110" s="24" t="s">
        <v>8</v>
      </c>
      <c r="F110" s="24" t="s">
        <v>8</v>
      </c>
      <c r="G110" s="24" t="s">
        <v>8</v>
      </c>
      <c r="H110" s="24" t="s">
        <v>8</v>
      </c>
      <c r="I110" s="24">
        <f>SUM(G110:H110)</f>
        <v>0</v>
      </c>
      <c r="J110" s="26">
        <v>0</v>
      </c>
      <c r="K110" s="26">
        <v>8</v>
      </c>
      <c r="L110" s="24">
        <f t="shared" si="21"/>
        <v>8</v>
      </c>
      <c r="M110" s="24">
        <f>SUM(E110,F110,I110,L110)</f>
        <v>8</v>
      </c>
    </row>
    <row r="111" spans="1:13" ht="21">
      <c r="A111" s="32" t="s">
        <v>14</v>
      </c>
      <c r="B111" s="33"/>
      <c r="C111" s="30">
        <f>SUM(C7,C34,C39,C61,C72,C101,C103,C109,C93)</f>
        <v>16476</v>
      </c>
      <c r="D111" s="30">
        <f>SUM(D7,D34,D39,D61,D72,D101,D103,D109,D93)</f>
        <v>4991</v>
      </c>
      <c r="E111" s="30">
        <f>SUM(E7,E34,E39,E61,E72,E101,E103,E109,E93)</f>
        <v>21467</v>
      </c>
      <c r="F111" s="30">
        <f>SUM(F7,F34,F39,F61,F72,F101,F103,F109,F93)</f>
        <v>181</v>
      </c>
      <c r="G111" s="30">
        <f>SUM(G7,G34,G39,G61,G72,G101,G103,G109,G93)</f>
        <v>1</v>
      </c>
      <c r="H111" s="30">
        <f>SUM(H7,H34,H39,H61,H72,H101,H103,H109,H93)</f>
        <v>131</v>
      </c>
      <c r="I111" s="30">
        <f>SUM(I7,I34,I39,I61,I72,I101,I103,I109,I93)</f>
        <v>132</v>
      </c>
      <c r="J111" s="30">
        <f>SUM(J7,J34,J39,J61,J72,J101,J103,J109,J93)</f>
        <v>0</v>
      </c>
      <c r="K111" s="30">
        <f>SUM(K7,K34,K39,K61,K72,K101,K103,K109,K93)</f>
        <v>12</v>
      </c>
      <c r="L111" s="30">
        <f>SUM(L7,L34,L39,L61,L72,L101,L103,L109,L93)</f>
        <v>12</v>
      </c>
      <c r="M111" s="30">
        <f>SUM(M7,M34,M39,M61,M72,M93,M103,M109,M101)</f>
        <v>21792</v>
      </c>
    </row>
    <row r="114" spans="2:2" ht="18.75">
      <c r="B114" s="4" t="s">
        <v>103</v>
      </c>
    </row>
    <row r="115" spans="2:2" ht="18.75">
      <c r="B115" s="4" t="s">
        <v>18</v>
      </c>
    </row>
    <row r="116" spans="2:2" ht="18.75">
      <c r="B116" s="4" t="s">
        <v>17</v>
      </c>
    </row>
  </sheetData>
  <sheetProtection password="C71F" sheet="1" objects="1" scenarios="1"/>
  <mergeCells count="8">
    <mergeCell ref="A111:B111"/>
    <mergeCell ref="A109:B109"/>
    <mergeCell ref="C4:L4"/>
    <mergeCell ref="M4:M6"/>
    <mergeCell ref="C5:E5"/>
    <mergeCell ref="G5:I5"/>
    <mergeCell ref="J5:L5"/>
    <mergeCell ref="A4:B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6" manualBreakCount="6">
    <brk id="22" max="12" man="1"/>
    <brk id="38" max="12" man="1"/>
    <brk id="57" max="12" man="1"/>
    <brk id="75" max="12" man="1"/>
    <brk id="92" max="12" man="1"/>
    <brk id="108" max="12" man="1"/>
  </rowBreaks>
  <ignoredErrors>
    <ignoredError sqref="E34 I34 L34:M34 E39 L39:M39 I39 F61:L61 E72:L72 L103:M103 E103:K103 M61 M72 L109 F93:L9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 Naiyana</cp:lastModifiedBy>
  <cp:lastPrinted>2016-06-29T12:27:04Z</cp:lastPrinted>
  <dcterms:created xsi:type="dcterms:W3CDTF">2015-02-04T06:57:06Z</dcterms:created>
  <dcterms:modified xsi:type="dcterms:W3CDTF">2016-06-29T12:27:35Z</dcterms:modified>
</cp:coreProperties>
</file>