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525"/>
  </bookViews>
  <sheets>
    <sheet name="ฟอร์มแตกตัวคูณ" sheetId="1" r:id="rId1"/>
    <sheet name="แตกตัวคูณ (ตัวอย่าง)" sheetId="2" r:id="rId2"/>
  </sheets>
  <definedNames>
    <definedName name="_xlnm._FilterDatabase" localSheetId="1" hidden="1">'แตกตัวคูณ (ตัวอย่าง)'!$5:$5</definedName>
    <definedName name="_xlnm._FilterDatabase" localSheetId="0" hidden="1">ฟอร์มแตกตัวคูณ!$5:$5</definedName>
    <definedName name="_xlnm.Print_Area" localSheetId="1">'แตกตัวคูณ (ตัวอย่าง)'!$A$1:$K$101</definedName>
    <definedName name="_xlnm.Print_Area" localSheetId="0">ฟอร์มแตกตัวคูณ!$A$1:$K$64</definedName>
    <definedName name="_xlnm.Print_Titles" localSheetId="1">'แตกตัวคูณ (ตัวอย่าง)'!$5:$6</definedName>
    <definedName name="_xlnm.Print_Titles" localSheetId="0">ฟอร์มแตกตัวคูณ!$5:$6</definedName>
  </definedNames>
  <calcPr calcId="145621"/>
</workbook>
</file>

<file path=xl/calcChain.xml><?xml version="1.0" encoding="utf-8"?>
<calcChain xmlns="http://schemas.openxmlformats.org/spreadsheetml/2006/main">
  <c r="K100" i="2" l="1"/>
  <c r="K99" i="2"/>
  <c r="K98" i="2"/>
  <c r="K95" i="2"/>
  <c r="K94" i="2" s="1"/>
  <c r="K93" i="2"/>
  <c r="K92" i="2"/>
  <c r="K91" i="2"/>
  <c r="K89" i="2"/>
  <c r="K88" i="2" s="1"/>
  <c r="K86" i="2"/>
  <c r="K85" i="2"/>
  <c r="K83" i="2"/>
  <c r="K82" i="2"/>
  <c r="K81" i="2"/>
  <c r="K80" i="2"/>
  <c r="K77" i="2"/>
  <c r="K76" i="2" s="1"/>
  <c r="K75" i="2"/>
  <c r="K74" i="2"/>
  <c r="K71" i="2"/>
  <c r="K70" i="2" s="1"/>
  <c r="K69" i="2"/>
  <c r="K68" i="2"/>
  <c r="K65" i="2"/>
  <c r="K64" i="2" s="1"/>
  <c r="K63" i="2"/>
  <c r="K62" i="2"/>
  <c r="K61" i="2"/>
  <c r="K57" i="2"/>
  <c r="I47" i="2"/>
  <c r="I48" i="2" s="1"/>
  <c r="K48" i="2" s="1"/>
  <c r="K46" i="2"/>
  <c r="I44" i="2"/>
  <c r="K44" i="2" s="1"/>
  <c r="K43" i="2"/>
  <c r="I40" i="2"/>
  <c r="K40" i="2" s="1"/>
  <c r="I38" i="2"/>
  <c r="K38" i="2" s="1"/>
  <c r="K37" i="2"/>
  <c r="K36" i="2"/>
  <c r="K34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2" i="2"/>
  <c r="K11" i="2" s="1"/>
  <c r="K67" i="2" l="1"/>
  <c r="K66" i="2" s="1"/>
  <c r="K90" i="2"/>
  <c r="K87" i="2" s="1"/>
  <c r="K97" i="2"/>
  <c r="K96" i="2" s="1"/>
  <c r="K60" i="2"/>
  <c r="K59" i="2" s="1"/>
  <c r="K84" i="2"/>
  <c r="K47" i="2"/>
  <c r="K79" i="2"/>
  <c r="K13" i="2"/>
  <c r="K73" i="2"/>
  <c r="K72" i="2" s="1"/>
  <c r="K78" i="2"/>
  <c r="I39" i="2"/>
  <c r="K39" i="2" s="1"/>
  <c r="I41" i="2"/>
  <c r="I49" i="2"/>
  <c r="K58" i="2" l="1"/>
  <c r="I50" i="2"/>
  <c r="K49" i="2"/>
  <c r="I42" i="2"/>
  <c r="K42" i="2" s="1"/>
  <c r="K41" i="2"/>
  <c r="K50" i="2" l="1"/>
  <c r="I51" i="2"/>
  <c r="K51" i="2" l="1"/>
  <c r="I52" i="2"/>
  <c r="K52" i="2" l="1"/>
  <c r="I53" i="2"/>
  <c r="I54" i="2" l="1"/>
  <c r="K53" i="2"/>
  <c r="K54" i="2" l="1"/>
  <c r="I55" i="2"/>
  <c r="K55" i="2" l="1"/>
  <c r="I56" i="2"/>
  <c r="K56" i="2" s="1"/>
  <c r="K33" i="2" l="1"/>
  <c r="K10" i="2" s="1"/>
  <c r="K9" i="2" l="1"/>
  <c r="K8" i="2" s="1"/>
  <c r="K7" i="2" s="1"/>
</calcChain>
</file>

<file path=xl/sharedStrings.xml><?xml version="1.0" encoding="utf-8"?>
<sst xmlns="http://schemas.openxmlformats.org/spreadsheetml/2006/main" count="432" uniqueCount="132">
  <si>
    <t>โครงการยุทธศาสตร์มหาวิทยาลัยราชภัฏเพื่อการพัฒนาท้องถิ่น</t>
  </si>
  <si>
    <t>ลำดับ</t>
  </si>
  <si>
    <t>รายการงบประมาณ/กิจกรรม</t>
  </si>
  <si>
    <t>กลุ่มเป้าหมาย</t>
  </si>
  <si>
    <t>ระยะเวลา</t>
  </si>
  <si>
    <t>งบประมาณ</t>
  </si>
  <si>
    <t>จำนวนครั้ง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</si>
  <si>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</si>
  <si>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</si>
  <si>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</si>
  <si>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</si>
  <si>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</si>
  <si>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</si>
  <si>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ครั้ง</t>
  </si>
  <si>
    <t>(บาท)</t>
  </si>
  <si>
    <t>งบรายจ่ายอื่น</t>
  </si>
  <si>
    <t>(1)</t>
  </si>
  <si>
    <t>1.1 โครงการยกระดับเศรษฐกิจชุมชนด้วยการท่องเที่ยวแบบล้านนาสร้างสรรค์ (Lanna Creative Tourism)</t>
  </si>
  <si>
    <t>1) ค่าตอบแทน</t>
  </si>
  <si>
    <t xml:space="preserve">    - ค่าตอบแทนวิทยากร</t>
  </si>
  <si>
    <t>คน</t>
  </si>
  <si>
    <t>ชั่วโมง</t>
  </si>
  <si>
    <t>2) ค่าใช้สอย</t>
  </si>
  <si>
    <t>- ค่าอาหารกลางวันและอาหารว่างในการจัดเวทีประชาวิจารณ์การจัดการท่องเที่ยวแบบสร้างสรรค์</t>
  </si>
  <si>
    <t>มื้อ</t>
  </si>
  <si>
    <t>- ค่าอาหารกลางวันและอาหารว่างในการจัดเวทีประชาวิจารณ์การพัฒนาผลิตภัณฑ์ชุมชนเพื่อการท่องเที่ยววิถีล้านนา</t>
  </si>
  <si>
    <t>- ค่าอาหารและอาหารว่างในการประชุมประจำเดือนทีมผู้ปฏิบัติงาน</t>
  </si>
  <si>
    <t xml:space="preserve">- ค่าพาหนะในการเดินทางเพื่อจัดเวทีประชาวิจารณ์ชุมชนการจัดการท่องเที่ยวแบบสร้างสรรค์และการพัฒนาผลิตภัณฑ์เพื่อการท่องเที่ยววิถีล้านนา </t>
  </si>
  <si>
    <t>คัน</t>
  </si>
  <si>
    <t>วัน</t>
  </si>
  <si>
    <t>- ค่าเช่าที่พักในการลงพื้นที่ดำเนินกิจกรรมแต่ละชุมชน</t>
  </si>
  <si>
    <t>ห้อง</t>
  </si>
  <si>
    <t>คืน</t>
  </si>
  <si>
    <t>- ค่าพาหนะเดินทางของผู้เข้าร่วมสัมมนาสรุปโครงการ</t>
  </si>
  <si>
    <t xml:space="preserve">- ค่าเบี้ยเลี้ยงผู้ปฏิบัติงานในการเดินทาง </t>
  </si>
  <si>
    <t xml:space="preserve">- ค่าอาหารในการจัดสัมมนาสรุปโครงการ </t>
  </si>
  <si>
    <t>- ค่าใช้จ่ายในการจัดทำเส้นทางการท่องเที่ยว</t>
  </si>
  <si>
    <t>เส้นทาง</t>
  </si>
  <si>
    <t>งาน</t>
  </si>
  <si>
    <t>- ค่าจ้างทำชุดระบบสาธิตการจัดการสิ่งแวดล้อม</t>
  </si>
  <si>
    <t>ระบบ</t>
  </si>
  <si>
    <t xml:space="preserve">- ค่าจ้างเหมาการพัฒนาผลิตภัณฑ์ต้นแบบ (Product  Prototype) จำนวน 40 ต้นแบบ ที่ตอบสนองต่อความต้องการตลาดและใช้ได้จริง </t>
  </si>
  <si>
    <t>ต้นแบบ</t>
  </si>
  <si>
    <t>- ค่าจ้างเหมาสำรวจข้อมูลและจัดทำเวทีชุมชนเพื่อการวิเคราะห์ระบบเกษตรนิเวศ</t>
  </si>
  <si>
    <t>- ค่าจ้างเหมาจัดทำระบบสารสนเทศการท่องเที่ยวและจำหน่ายผลิตภัณฑ์ชุมชน</t>
  </si>
  <si>
    <t xml:space="preserve">- ค่าจัดทำฐานข้อมูล GIS พื้นที่การท่องเที่ยว </t>
  </si>
  <si>
    <t>พื้นที่</t>
  </si>
  <si>
    <t>- ค่าจ้างทำคู่มือเผยแพร่การท่องเที่ยว</t>
  </si>
  <si>
    <t>ชุด</t>
  </si>
  <si>
    <t>- ค่าจ้างเหมาเก็บแบบสอบถามนักท่องเที่ยวด้านการตลาด</t>
  </si>
  <si>
    <t>- ค่าใช้จ่ายในการเผยแพร่ประชาสัมพันธ์ (ความยาวไม่เกิน 3 นาที)</t>
  </si>
  <si>
    <t xml:space="preserve">    - ค่าจ้างผู้จัดสถานที่และกิจกรรมการเปิดตัวการท่องเที่ยว</t>
  </si>
  <si>
    <t>- ค่าจ้างเหมาทั่วไป ได้แก่ ค่าจ้างเหมาบรรณาธิการข้อมูลลงรหัสข้อมูล พิมพ์งาน ติดต่อประสานงาน จัดทำฐานข้อมูลและงานอื่น ๆ ที่เกี่ยวข้องกับการวิจัยตลอดโครงการ</t>
  </si>
  <si>
    <t>เดือน</t>
  </si>
  <si>
    <t>3) ค่าวัสดุ</t>
  </si>
  <si>
    <t xml:space="preserve">- ค่าเอกสารประกอบการประชุม </t>
  </si>
  <si>
    <t>- ค่าวัสดุสารเคมี อุปกรณ์ต่างๆ และวัสดุสิ้นเปลืองสำหรับกิจกรรมการจัดการสิ่งแวดล้อม (การแยกขยะ การทำปุ๋ยหมักและปุ๋ยน้ำชีวภาพจากขยะ)</t>
  </si>
  <si>
    <t>(1) พลาสติกใส ขนาดความจุไม่น้อยกว่า 40 ลิตร (สำหรับคัดแยกขยะ)</t>
  </si>
  <si>
    <t>ถัง</t>
  </si>
  <si>
    <t>(2) ถังพลาสติก ขนาด 30 ลิตร (สำหรับทำปุ๋ยน้ำชีวภาพ)</t>
  </si>
  <si>
    <t>(3) แกลบดำ</t>
  </si>
  <si>
    <t>กระสอบ</t>
  </si>
  <si>
    <t>(4) ปุ๋ยคอก</t>
  </si>
  <si>
    <t xml:space="preserve">(5) กากน้ำตาล </t>
  </si>
  <si>
    <t>(6) หัวเชื้อ EM</t>
  </si>
  <si>
    <t>ลิตร</t>
  </si>
  <si>
    <t>(7) วัสดุสิ้นเปลือง เช่น ถุงมือพลาสติก ผ้าใบ กันแดด กันฝน (บลูชีท)</t>
  </si>
  <si>
    <t>(8) เสารั้วลวดหนาม ขนาด 3 x 2 ม.</t>
  </si>
  <si>
    <t>ต้น</t>
  </si>
  <si>
    <t>(9) ลวดหนาม</t>
  </si>
  <si>
    <t>ม้วน</t>
  </si>
  <si>
    <t>- ค่าวัสดุอุปกรณ์การเกษตรที่ใช้ในการร่วมศึกษาระบบเกษตร โดยใช้แปลงจากเกษตรกรเป้าหมาย</t>
  </si>
  <si>
    <t>(1) ปุ๋ยคอก (มูลไก่ มูลวัว)</t>
  </si>
  <si>
    <t>(2) รำละเอียด</t>
  </si>
  <si>
    <t>(3) แกลบดิบ</t>
  </si>
  <si>
    <t>(4) ปุ๋ยเคมี 16-16-16</t>
  </si>
  <si>
    <t xml:space="preserve">(5) สารชีวภัณฑ์ป้องกันกำจัดศัตรูพืช </t>
  </si>
  <si>
    <t>(6) กากน้ำตาล (สำหรับทำน้ำหมัก)</t>
  </si>
  <si>
    <t>(7) ฮอร์โมน (สำหรับทำน้ำหมัก)</t>
  </si>
  <si>
    <t>ขวด</t>
  </si>
  <si>
    <t>(8) ถังพลาสติก ขนาด 120 ลิตร (สำหรับทำน้ำหมัก)</t>
  </si>
  <si>
    <t>(9) วัสดุอุปกรณ์ เช่น ไม้ไผ่ เชือก พลาสติกคลุมดิน คลุมแปลงเกษตร</t>
  </si>
  <si>
    <t>(10) วัสดุในการจัดทำระบบน้ำ เช่น ท่อ ข้อต่อ วาล์วเปิด-ปิดน้ำ ก๊อกน้ำ หัวน้ำหยด หัวพ่นหมอก หัวมินิสปริงเกลอร์ เป็นต้น</t>
  </si>
  <si>
    <t xml:space="preserve">(11) วัสดุอุปกรณ์ทางการเกษตรอื่น ๆ เช่น จอบ 
มีดดายหญ้า คราด กรรไกรตัดแต่งกิ่ง เป็นต้น </t>
  </si>
  <si>
    <t xml:space="preserve">   - วัสดุสำนักงานใช้ในการดำเนินกิจกรรม</t>
  </si>
  <si>
    <t>1.2 โครงการเสริมสร้างศักยภาพการผลิตกระดาษสามูลช้างของตำบลกื้ดช้าง อำเภอแม่แตง จังหวัดเชียงใหม่</t>
  </si>
  <si>
    <t>กิจกรรมที่ 1 การลงพื้นที่และให้คำแนะนำปรึกษาเชิงเทคนิค เช่น เก็บข้อมูลการใช้ทรัพยากร และข้อมูลเชิงลึก</t>
  </si>
  <si>
    <t>1) ค่าใช้สอย</t>
  </si>
  <si>
    <t xml:space="preserve">   - ค่าเช่าเหมารถตู้</t>
  </si>
  <si>
    <t xml:space="preserve">   - ค่าอาหารกลางวัน</t>
  </si>
  <si>
    <t xml:space="preserve">   - ค่าอาหารว่าง</t>
  </si>
  <si>
    <t>2) ค่าวัสดุ</t>
  </si>
  <si>
    <t xml:space="preserve">   - ค่าวัสดุในการดำเนินกิจกรรม</t>
  </si>
  <si>
    <t>กิจกรรมที่ 2 การวิเคราะห์ข้อมูลของสถานประกอบการ</t>
  </si>
  <si>
    <t xml:space="preserve">   - ค่าจ้างเก็บข้อมูลภาคสนาม </t>
  </si>
  <si>
    <t>กิจกรรมที่ 3 การคำนวณการปล่อยก๊าชเรือนกระจก และการจัดการต้นทุนการผลิต เพื่อจัดทำแนวทางและวางแนวทางการใช้ทรัพยากรต่างๆ ในสถานประกอบการ</t>
  </si>
  <si>
    <t xml:space="preserve">   - ค่าจ้างรวบรวมข้อมูลทุติยภูมิ และ Emission factor </t>
  </si>
  <si>
    <t xml:space="preserve">   - ค่าจ้างคำนวณการปล่อยก๊าซเรือนกระจกผลิตภัณฑ์ </t>
  </si>
  <si>
    <t>กิจกรรมที่ 4 การจัดอบรมแนวทางการจัดทำฉลากคาร์บอนสำหรับผลิตภัณฑ์ OTOP ตลอดจนแนวทางการลดการใช้ทรัพยากรและพลังงานของกระบวนการผลิต</t>
  </si>
  <si>
    <t xml:space="preserve">   - ค่าตอบแทนวิทยากร</t>
  </si>
  <si>
    <t xml:space="preserve">   - ค่าที่พัก</t>
  </si>
  <si>
    <t xml:space="preserve">   - ค่าเอกสาร</t>
  </si>
  <si>
    <t>เล่ม</t>
  </si>
  <si>
    <t xml:space="preserve">กิจกรรมที่ 5 การจัดทำข้อมูลและเอกสารเพื่อการทวนสอบและยื่นขึ้นทะเบียนฉลากคาร์บอน </t>
  </si>
  <si>
    <t xml:space="preserve">- ค่าตอบแทนผู้ทวนสอบการประเมินคาร์บอนฟุตพริ้นท์ที่ได้รับการขึ้นทะเบียนผู้ทวนสอบจากองค์การบริหารจัดการก๊าซเรือนกระจก (องค์การมหาชน) </t>
  </si>
  <si>
    <t xml:space="preserve">   - ค่าธรรมเนียมขอขึ้นทะเบียนฉลากคาร์บอนฟุตพริ้นท์</t>
  </si>
  <si>
    <t>ผลิตภัณฑ์</t>
  </si>
  <si>
    <t>กิจกรรมที่ 6 การจัดทำข้อเสนอแนะเพื่อลดการใช้ทรัพยากรและพลังงานในการผลิต และการประชุมสรุปผลการประเมินความสำเร็จของโครงการเพื่อวางแผนในการดำเนินงานครั้งต่อไป</t>
  </si>
  <si>
    <t>(2)</t>
  </si>
  <si>
    <t>(3)</t>
  </si>
  <si>
    <t>(4)</t>
  </si>
  <si>
    <t>(5)</t>
  </si>
  <si>
    <t>กิจกรรมที่ 1 ...</t>
  </si>
  <si>
    <t>1.2 โครงการ...</t>
  </si>
  <si>
    <t>กิจกรรมที่ 2 ...</t>
  </si>
  <si>
    <t>5.1 โครงการ...</t>
  </si>
  <si>
    <t>รายการงบประมาณ : โครงการยุทธศาสตร์มหาวิทยาลัย
ราชภัฏเพื่อการพัฒนาท้องถิ่น</t>
  </si>
  <si>
    <t>1.1 โครงการ…</t>
  </si>
  <si>
    <t>2.1 โครงการ…</t>
  </si>
  <si>
    <t>3.1 โครงการ…</t>
  </si>
  <si>
    <t>4.1 โครงการ…</t>
  </si>
  <si>
    <t>5.2 โครงการ...</t>
  </si>
  <si>
    <t>(6)</t>
  </si>
  <si>
    <t>7.1 โครงการ...</t>
  </si>
  <si>
    <t>ข้อเสนองบประมาณรายจ่ายประจำปีงบประมาณ พ.ศ. 2565</t>
  </si>
  <si>
    <t>งบเงินอุดหนุน</t>
  </si>
  <si>
    <t xml:space="preserve">โครงการยกระดับมาตรฐานผลิตภัณฑ์ชุมชนท้องถิ่นเพื่อขยายตลาดภูมิปัญญา (University as a Marketplace)        </t>
  </si>
  <si>
    <t xml:space="preserve">โครงการพัฒนาคุณภาพชีวิตและยกระดับเศรษฐกิจฐานราก </t>
  </si>
  <si>
    <t>โครงการยกระดับการจัดการเรียนรู้เพื่อพัฒนาเครือข่ายโรงเรียนขนาดเล็ก</t>
  </si>
  <si>
    <t xml:space="preserve">โครงการสร้างอัตลักษณ์บัณฑิตวิศวกรสังคม คนของพระราชา 
ข้าของแผ่นดิน </t>
  </si>
  <si>
    <t>โครงการพัฒนาสมรรถนะภาษาอังกฤษเพื่อยกระดับคุณภาพนักศึกษา
มหาวิทยาลัยราชภัฏสำหรับศตวรรษที่ 21</t>
  </si>
  <si>
    <t xml:space="preserve">โครงการยกระดับมาตรฐานสมรรถนะบัณฑิตครูสู่ความเป็นเลิศ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</si>
</sst>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_);_(* \(#,##0\);_(* &quot;-&quot;_);_(@_)"/>
    <numFmt numFmtId="188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ahoma"/>
      <family val="2"/>
      <charset val="222"/>
      <scheme val="minor"/>
    </font>
    <font>
      <b/>
      <sz val="18"/>
      <name val="TH SarabunPSK"/>
      <family val="2"/>
    </font>
    <font>
      <sz val="1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b/>
      <sz val="16"/>
      <name val="Tahoma"/>
      <family val="2"/>
      <charset val="222"/>
      <scheme val="minor"/>
    </font>
    <font>
      <b/>
      <sz val="16"/>
      <name val="TH SarabunPSK"/>
      <family val="2"/>
      <charset val="222"/>
    </font>
    <font>
      <b/>
      <sz val="16"/>
      <color rgb="FFFF0000"/>
      <name val="TH SarabunPSK"/>
      <family val="2"/>
    </font>
    <font>
      <b/>
      <sz val="16"/>
      <color rgb="FFFF0000"/>
      <name val="Tahoma"/>
      <family val="2"/>
      <charset val="222"/>
      <scheme val="minor"/>
    </font>
    <font>
      <sz val="16"/>
      <color rgb="FFFF0000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7" fillId="0" borderId="0" applyBorder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10" fillId="0" borderId="0"/>
    <xf numFmtId="44" fontId="7" fillId="0" borderId="0" applyFont="0" applyFill="0" applyBorder="0" applyAlignment="0" applyProtection="0"/>
    <xf numFmtId="0" fontId="7" fillId="0" borderId="0" applyBorder="0"/>
    <xf numFmtId="43" fontId="2" fillId="0" borderId="0" applyFont="0" applyFill="0" applyBorder="0" applyAlignment="0" applyProtection="0"/>
    <xf numFmtId="0" fontId="1" fillId="0" borderId="0"/>
  </cellStyleXfs>
  <cellXfs count="243">
    <xf numFmtId="0" fontId="0" fillId="0" borderId="0" xfId="0"/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7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187" fontId="6" fillId="0" borderId="0" xfId="0" applyNumberFormat="1" applyFont="1"/>
    <xf numFmtId="0" fontId="3" fillId="2" borderId="1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187" fontId="3" fillId="0" borderId="2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8" fillId="0" borderId="0" xfId="0" applyFont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vertical="center" wrapText="1"/>
    </xf>
    <xf numFmtId="188" fontId="3" fillId="2" borderId="7" xfId="1" applyNumberFormat="1" applyFont="1" applyFill="1" applyBorder="1" applyAlignment="1">
      <alignment horizontal="centerContinuous"/>
    </xf>
    <xf numFmtId="188" fontId="3" fillId="2" borderId="7" xfId="3" applyNumberFormat="1" applyFont="1" applyFill="1" applyBorder="1" applyAlignment="1">
      <alignment horizontal="centerContinuous"/>
    </xf>
    <xf numFmtId="188" fontId="3" fillId="2" borderId="7" xfId="1" applyNumberFormat="1" applyFont="1" applyFill="1" applyBorder="1" applyAlignment="1">
      <alignment horizontal="centerContinuous" shrinkToFit="1"/>
    </xf>
    <xf numFmtId="187" fontId="3" fillId="2" borderId="7" xfId="3" applyNumberFormat="1" applyFont="1" applyFill="1" applyBorder="1" applyAlignment="1">
      <alignment horizontal="centerContinuous"/>
    </xf>
    <xf numFmtId="188" fontId="3" fillId="2" borderId="6" xfId="3" applyNumberFormat="1" applyFont="1" applyFill="1" applyBorder="1" applyAlignment="1">
      <alignment horizontal="centerContinuous"/>
    </xf>
    <xf numFmtId="188" fontId="3" fillId="2" borderId="7" xfId="1" applyNumberFormat="1" applyFont="1" applyFill="1" applyBorder="1" applyAlignment="1">
      <alignment horizontal="center"/>
    </xf>
    <xf numFmtId="0" fontId="3" fillId="3" borderId="5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left" vertical="top" wrapText="1"/>
    </xf>
    <xf numFmtId="188" fontId="3" fillId="3" borderId="5" xfId="1" applyNumberFormat="1" applyFont="1" applyFill="1" applyBorder="1" applyAlignment="1">
      <alignment horizontal="center" vertical="top"/>
    </xf>
    <xf numFmtId="188" fontId="4" fillId="0" borderId="0" xfId="0" applyNumberFormat="1" applyFont="1"/>
    <xf numFmtId="0" fontId="3" fillId="5" borderId="11" xfId="4" applyNumberFormat="1" applyFont="1" applyFill="1" applyBorder="1" applyAlignment="1">
      <alignment horizontal="center" vertical="top" wrapText="1"/>
    </xf>
    <xf numFmtId="0" fontId="3" fillId="5" borderId="11" xfId="4" applyNumberFormat="1" applyFont="1" applyFill="1" applyBorder="1" applyAlignment="1">
      <alignment horizontal="left" vertical="top" wrapText="1"/>
    </xf>
    <xf numFmtId="188" fontId="3" fillId="5" borderId="11" xfId="1" applyNumberFormat="1" applyFont="1" applyFill="1" applyBorder="1" applyAlignment="1">
      <alignment horizontal="left" vertical="top" wrapText="1"/>
    </xf>
    <xf numFmtId="187" fontId="5" fillId="2" borderId="0" xfId="5" applyNumberFormat="1" applyFont="1" applyFill="1" applyBorder="1" applyAlignment="1">
      <alignment horizontal="right" vertical="top" shrinkToFit="1"/>
    </xf>
    <xf numFmtId="187" fontId="4" fillId="0" borderId="0" xfId="0" applyNumberFormat="1" applyFont="1" applyAlignment="1">
      <alignment vertical="top"/>
    </xf>
    <xf numFmtId="49" fontId="3" fillId="6" borderId="15" xfId="6" applyNumberFormat="1" applyFont="1" applyFill="1" applyBorder="1" applyAlignment="1">
      <alignment horizontal="center" vertical="top" wrapText="1"/>
    </xf>
    <xf numFmtId="188" fontId="3" fillId="6" borderId="15" xfId="5" applyNumberFormat="1" applyFont="1" applyFill="1" applyBorder="1" applyAlignment="1">
      <alignment horizontal="left" vertical="top" wrapText="1"/>
    </xf>
    <xf numFmtId="188" fontId="4" fillId="0" borderId="0" xfId="7" applyNumberFormat="1" applyFont="1"/>
    <xf numFmtId="187" fontId="4" fillId="0" borderId="0" xfId="7" applyNumberFormat="1" applyFont="1"/>
    <xf numFmtId="0" fontId="4" fillId="0" borderId="0" xfId="7" applyFont="1"/>
    <xf numFmtId="49" fontId="3" fillId="7" borderId="19" xfId="6" applyNumberFormat="1" applyFont="1" applyFill="1" applyBorder="1" applyAlignment="1">
      <alignment horizontal="center" vertical="top" wrapText="1"/>
    </xf>
    <xf numFmtId="0" fontId="3" fillId="7" borderId="19" xfId="6" applyNumberFormat="1" applyFont="1" applyFill="1" applyBorder="1" applyAlignment="1">
      <alignment horizontal="left" vertical="top" wrapText="1"/>
    </xf>
    <xf numFmtId="188" fontId="3" fillId="7" borderId="19" xfId="5" applyNumberFormat="1" applyFont="1" applyFill="1" applyBorder="1" applyAlignment="1">
      <alignment horizontal="left" vertical="top" wrapText="1"/>
    </xf>
    <xf numFmtId="0" fontId="3" fillId="0" borderId="23" xfId="8" quotePrefix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wrapText="1"/>
    </xf>
    <xf numFmtId="188" fontId="3" fillId="0" borderId="23" xfId="1" applyNumberFormat="1" applyFont="1" applyFill="1" applyBorder="1" applyAlignment="1">
      <alignment horizontal="centerContinuous" vertical="top"/>
    </xf>
    <xf numFmtId="188" fontId="3" fillId="0" borderId="23" xfId="3" applyNumberFormat="1" applyFont="1" applyFill="1" applyBorder="1" applyAlignment="1">
      <alignment horizontal="center" vertical="top"/>
    </xf>
    <xf numFmtId="188" fontId="3" fillId="0" borderId="23" xfId="1" applyNumberFormat="1" applyFont="1" applyFill="1" applyBorder="1" applyAlignment="1">
      <alignment horizontal="centerContinuous" vertical="top" shrinkToFit="1"/>
    </xf>
    <xf numFmtId="187" fontId="3" fillId="0" borderId="23" xfId="3" applyNumberFormat="1" applyFont="1" applyFill="1" applyBorder="1" applyAlignment="1">
      <alignment horizontal="centerContinuous" vertical="top"/>
    </xf>
    <xf numFmtId="188" fontId="3" fillId="0" borderId="23" xfId="1" applyNumberFormat="1" applyFont="1" applyFill="1" applyBorder="1" applyAlignment="1">
      <alignment horizontal="left" vertical="top" wrapText="1"/>
    </xf>
    <xf numFmtId="0" fontId="11" fillId="0" borderId="0" xfId="0" applyFont="1" applyFill="1"/>
    <xf numFmtId="188" fontId="4" fillId="0" borderId="0" xfId="0" applyNumberFormat="1" applyFont="1" applyAlignment="1">
      <alignment vertical="top"/>
    </xf>
    <xf numFmtId="0" fontId="8" fillId="0" borderId="23" xfId="8" quotePrefix="1" applyFont="1" applyFill="1" applyBorder="1" applyAlignment="1">
      <alignment horizontal="center" vertical="top" wrapText="1"/>
    </xf>
    <xf numFmtId="0" fontId="8" fillId="0" borderId="21" xfId="0" quotePrefix="1" applyFont="1" applyFill="1" applyBorder="1" applyAlignment="1">
      <alignment wrapText="1"/>
    </xf>
    <xf numFmtId="188" fontId="8" fillId="2" borderId="23" xfId="1" applyNumberFormat="1" applyFont="1" applyFill="1" applyBorder="1" applyAlignment="1">
      <alignment vertical="top"/>
    </xf>
    <xf numFmtId="188" fontId="8" fillId="2" borderId="23" xfId="1" applyNumberFormat="1" applyFont="1" applyFill="1" applyBorder="1" applyAlignment="1">
      <alignment horizontal="center" vertical="top"/>
    </xf>
    <xf numFmtId="188" fontId="8" fillId="2" borderId="23" xfId="1" applyNumberFormat="1" applyFont="1" applyFill="1" applyBorder="1" applyAlignment="1">
      <alignment horizontal="center" vertical="top" shrinkToFit="1"/>
    </xf>
    <xf numFmtId="0" fontId="8" fillId="2" borderId="23" xfId="2" applyFont="1" applyFill="1" applyBorder="1" applyAlignment="1">
      <alignment horizontal="center" vertical="top" wrapText="1"/>
    </xf>
    <xf numFmtId="187" fontId="8" fillId="2" borderId="23" xfId="1" applyNumberFormat="1" applyFont="1" applyFill="1" applyBorder="1" applyAlignment="1">
      <alignment horizontal="left" vertical="top"/>
    </xf>
    <xf numFmtId="188" fontId="8" fillId="2" borderId="23" xfId="1" applyNumberFormat="1" applyFont="1" applyFill="1" applyBorder="1" applyAlignment="1">
      <alignment horizontal="left" vertical="top" wrapText="1"/>
    </xf>
    <xf numFmtId="0" fontId="4" fillId="0" borderId="0" xfId="0" applyFont="1" applyFill="1"/>
    <xf numFmtId="49" fontId="8" fillId="2" borderId="23" xfId="8" quotePrefix="1" applyNumberFormat="1" applyFont="1" applyFill="1" applyBorder="1" applyAlignment="1">
      <alignment horizontal="left" vertical="top" wrapText="1" indent="2"/>
    </xf>
    <xf numFmtId="0" fontId="8" fillId="2" borderId="23" xfId="8" quotePrefix="1" applyFont="1" applyFill="1" applyBorder="1" applyAlignment="1">
      <alignment horizontal="center" vertical="top" wrapText="1"/>
    </xf>
    <xf numFmtId="0" fontId="8" fillId="2" borderId="23" xfId="8" quotePrefix="1" applyFont="1" applyFill="1" applyBorder="1" applyAlignment="1">
      <alignment horizontal="left" vertical="top" wrapText="1"/>
    </xf>
    <xf numFmtId="0" fontId="8" fillId="2" borderId="24" xfId="8" quotePrefix="1" applyFont="1" applyFill="1" applyBorder="1" applyAlignment="1">
      <alignment horizontal="center" vertical="top" wrapText="1"/>
    </xf>
    <xf numFmtId="49" fontId="8" fillId="2" borderId="24" xfId="8" quotePrefix="1" applyNumberFormat="1" applyFont="1" applyFill="1" applyBorder="1" applyAlignment="1">
      <alignment horizontal="left" vertical="top" wrapText="1" indent="2"/>
    </xf>
    <xf numFmtId="188" fontId="8" fillId="2" borderId="24" xfId="1" applyNumberFormat="1" applyFont="1" applyFill="1" applyBorder="1" applyAlignment="1">
      <alignment vertical="top"/>
    </xf>
    <xf numFmtId="188" fontId="8" fillId="2" borderId="24" xfId="1" applyNumberFormat="1" applyFont="1" applyFill="1" applyBorder="1" applyAlignment="1">
      <alignment horizontal="center" vertical="top"/>
    </xf>
    <xf numFmtId="188" fontId="8" fillId="2" borderId="24" xfId="1" applyNumberFormat="1" applyFont="1" applyFill="1" applyBorder="1" applyAlignment="1">
      <alignment horizontal="center" vertical="top" shrinkToFit="1"/>
    </xf>
    <xf numFmtId="0" fontId="8" fillId="2" borderId="24" xfId="2" applyFont="1" applyFill="1" applyBorder="1" applyAlignment="1">
      <alignment horizontal="center" vertical="top" wrapText="1"/>
    </xf>
    <xf numFmtId="187" fontId="8" fillId="2" borderId="24" xfId="1" applyNumberFormat="1" applyFont="1" applyFill="1" applyBorder="1" applyAlignment="1">
      <alignment horizontal="left" vertical="top"/>
    </xf>
    <xf numFmtId="188" fontId="8" fillId="2" borderId="24" xfId="1" applyNumberFormat="1" applyFont="1" applyFill="1" applyBorder="1" applyAlignment="1">
      <alignment horizontal="left" vertical="top" wrapText="1"/>
    </xf>
    <xf numFmtId="0" fontId="3" fillId="0" borderId="25" xfId="8" quotePrefix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wrapText="1"/>
    </xf>
    <xf numFmtId="188" fontId="3" fillId="0" borderId="25" xfId="1" applyNumberFormat="1" applyFont="1" applyFill="1" applyBorder="1" applyAlignment="1">
      <alignment horizontal="centerContinuous" vertical="top"/>
    </xf>
    <xf numFmtId="188" fontId="3" fillId="0" borderId="25" xfId="3" applyNumberFormat="1" applyFont="1" applyFill="1" applyBorder="1" applyAlignment="1">
      <alignment horizontal="center" vertical="top"/>
    </xf>
    <xf numFmtId="188" fontId="3" fillId="0" borderId="25" xfId="1" applyNumberFormat="1" applyFont="1" applyFill="1" applyBorder="1" applyAlignment="1">
      <alignment horizontal="centerContinuous" vertical="top" shrinkToFit="1"/>
    </xf>
    <xf numFmtId="187" fontId="3" fillId="0" borderId="25" xfId="3" applyNumberFormat="1" applyFont="1" applyFill="1" applyBorder="1" applyAlignment="1">
      <alignment horizontal="centerContinuous" vertical="top"/>
    </xf>
    <xf numFmtId="188" fontId="3" fillId="0" borderId="25" xfId="1" applyNumberFormat="1" applyFont="1" applyFill="1" applyBorder="1" applyAlignment="1">
      <alignment horizontal="left" vertical="top" wrapText="1"/>
    </xf>
    <xf numFmtId="0" fontId="8" fillId="2" borderId="19" xfId="8" quotePrefix="1" applyFont="1" applyFill="1" applyBorder="1" applyAlignment="1">
      <alignment horizontal="center" vertical="top" wrapText="1"/>
    </xf>
    <xf numFmtId="49" fontId="3" fillId="7" borderId="23" xfId="6" applyNumberFormat="1" applyFont="1" applyFill="1" applyBorder="1" applyAlignment="1">
      <alignment horizontal="center" vertical="top" wrapText="1"/>
    </xf>
    <xf numFmtId="0" fontId="3" fillId="7" borderId="23" xfId="6" applyNumberFormat="1" applyFont="1" applyFill="1" applyBorder="1" applyAlignment="1">
      <alignment horizontal="left" vertical="top" wrapText="1"/>
    </xf>
    <xf numFmtId="188" fontId="3" fillId="7" borderId="23" xfId="5" applyNumberFormat="1" applyFont="1" applyFill="1" applyBorder="1" applyAlignment="1">
      <alignment horizontal="left" vertical="top" wrapText="1"/>
    </xf>
    <xf numFmtId="0" fontId="3" fillId="8" borderId="23" xfId="8" quotePrefix="1" applyFont="1" applyFill="1" applyBorder="1" applyAlignment="1">
      <alignment horizontal="center" vertical="top" wrapText="1"/>
    </xf>
    <xf numFmtId="0" fontId="3" fillId="8" borderId="21" xfId="0" applyFont="1" applyFill="1" applyBorder="1" applyAlignment="1">
      <alignment wrapText="1"/>
    </xf>
    <xf numFmtId="188" fontId="3" fillId="8" borderId="23" xfId="1" applyNumberFormat="1" applyFont="1" applyFill="1" applyBorder="1" applyAlignment="1">
      <alignment horizontal="left" vertical="top" wrapText="1"/>
    </xf>
    <xf numFmtId="0" fontId="11" fillId="0" borderId="0" xfId="0" applyFont="1"/>
    <xf numFmtId="0" fontId="3" fillId="2" borderId="23" xfId="8" quotePrefix="1" applyFont="1" applyFill="1" applyBorder="1" applyAlignment="1">
      <alignment horizontal="center" vertical="top" wrapText="1"/>
    </xf>
    <xf numFmtId="0" fontId="3" fillId="2" borderId="23" xfId="8" quotePrefix="1" applyFont="1" applyFill="1" applyBorder="1" applyAlignment="1">
      <alignment horizontal="left" vertical="top" wrapText="1"/>
    </xf>
    <xf numFmtId="188" fontId="3" fillId="2" borderId="23" xfId="1" applyNumberFormat="1" applyFont="1" applyFill="1" applyBorder="1" applyAlignment="1">
      <alignment vertical="top"/>
    </xf>
    <xf numFmtId="188" fontId="3" fillId="2" borderId="23" xfId="1" applyNumberFormat="1" applyFont="1" applyFill="1" applyBorder="1" applyAlignment="1">
      <alignment horizontal="center" vertical="top"/>
    </xf>
    <xf numFmtId="188" fontId="3" fillId="2" borderId="23" xfId="1" applyNumberFormat="1" applyFont="1" applyFill="1" applyBorder="1" applyAlignment="1">
      <alignment horizontal="center" vertical="top" shrinkToFit="1"/>
    </xf>
    <xf numFmtId="0" fontId="3" fillId="2" borderId="23" xfId="2" applyFont="1" applyFill="1" applyBorder="1" applyAlignment="1">
      <alignment horizontal="center" vertical="top" wrapText="1"/>
    </xf>
    <xf numFmtId="187" fontId="3" fillId="2" borderId="23" xfId="1" applyNumberFormat="1" applyFont="1" applyFill="1" applyBorder="1" applyAlignment="1">
      <alignment horizontal="left" vertical="top"/>
    </xf>
    <xf numFmtId="188" fontId="3" fillId="2" borderId="23" xfId="1" applyNumberFormat="1" applyFont="1" applyFill="1" applyBorder="1" applyAlignment="1">
      <alignment horizontal="left" vertical="top" wrapText="1"/>
    </xf>
    <xf numFmtId="0" fontId="8" fillId="2" borderId="24" xfId="8" quotePrefix="1" applyFont="1" applyFill="1" applyBorder="1" applyAlignment="1">
      <alignment horizontal="left" vertical="top" wrapText="1"/>
    </xf>
    <xf numFmtId="0" fontId="3" fillId="8" borderId="25" xfId="8" quotePrefix="1" applyFont="1" applyFill="1" applyBorder="1" applyAlignment="1">
      <alignment horizontal="center" vertical="top" wrapText="1"/>
    </xf>
    <xf numFmtId="0" fontId="3" fillId="8" borderId="29" xfId="0" applyFont="1" applyFill="1" applyBorder="1" applyAlignment="1">
      <alignment wrapText="1"/>
    </xf>
    <xf numFmtId="188" fontId="3" fillId="8" borderId="25" xfId="1" applyNumberFormat="1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wrapText="1"/>
    </xf>
    <xf numFmtId="0" fontId="3" fillId="8" borderId="23" xfId="0" applyFont="1" applyFill="1" applyBorder="1" applyAlignment="1">
      <alignment wrapText="1"/>
    </xf>
    <xf numFmtId="0" fontId="8" fillId="2" borderId="32" xfId="8" quotePrefix="1" applyFont="1" applyFill="1" applyBorder="1" applyAlignment="1">
      <alignment horizontal="center" vertical="top" wrapText="1"/>
    </xf>
    <xf numFmtId="0" fontId="8" fillId="2" borderId="32" xfId="8" quotePrefix="1" applyFont="1" applyFill="1" applyBorder="1" applyAlignment="1">
      <alignment horizontal="left" vertical="top" wrapText="1"/>
    </xf>
    <xf numFmtId="188" fontId="8" fillId="2" borderId="32" xfId="1" applyNumberFormat="1" applyFont="1" applyFill="1" applyBorder="1" applyAlignment="1">
      <alignment vertical="top"/>
    </xf>
    <xf numFmtId="188" fontId="8" fillId="2" borderId="32" xfId="1" applyNumberFormat="1" applyFont="1" applyFill="1" applyBorder="1" applyAlignment="1">
      <alignment horizontal="center" vertical="center"/>
    </xf>
    <xf numFmtId="188" fontId="8" fillId="2" borderId="32" xfId="1" applyNumberFormat="1" applyFont="1" applyFill="1" applyBorder="1" applyAlignment="1">
      <alignment horizontal="center" vertical="top" shrinkToFit="1"/>
    </xf>
    <xf numFmtId="188" fontId="8" fillId="2" borderId="32" xfId="1" applyNumberFormat="1" applyFont="1" applyFill="1" applyBorder="1" applyAlignment="1">
      <alignment horizontal="left" vertical="top"/>
    </xf>
    <xf numFmtId="188" fontId="8" fillId="2" borderId="32" xfId="1" applyNumberFormat="1" applyFont="1" applyFill="1" applyBorder="1" applyAlignment="1">
      <alignment horizontal="left" vertical="top" wrapText="1"/>
    </xf>
    <xf numFmtId="49" fontId="3" fillId="9" borderId="15" xfId="6" applyNumberFormat="1" applyFont="1" applyFill="1" applyBorder="1" applyAlignment="1">
      <alignment horizontal="center" vertical="top" wrapText="1"/>
    </xf>
    <xf numFmtId="0" fontId="3" fillId="9" borderId="15" xfId="6" applyNumberFormat="1" applyFont="1" applyFill="1" applyBorder="1" applyAlignment="1">
      <alignment horizontal="left" vertical="top" wrapText="1"/>
    </xf>
    <xf numFmtId="188" fontId="3" fillId="9" borderId="15" xfId="5" applyNumberFormat="1" applyFont="1" applyFill="1" applyBorder="1" applyAlignment="1">
      <alignment horizontal="left" vertical="top" wrapText="1"/>
    </xf>
    <xf numFmtId="187" fontId="4" fillId="0" borderId="0" xfId="7" applyNumberFormat="1" applyFont="1" applyAlignment="1">
      <alignment vertical="top"/>
    </xf>
    <xf numFmtId="0" fontId="3" fillId="10" borderId="19" xfId="8" quotePrefix="1" applyFont="1" applyFill="1" applyBorder="1" applyAlignment="1">
      <alignment horizontal="center" vertical="top" wrapText="1"/>
    </xf>
    <xf numFmtId="0" fontId="3" fillId="10" borderId="27" xfId="0" applyFont="1" applyFill="1" applyBorder="1" applyAlignment="1">
      <alignment vertical="top" wrapText="1"/>
    </xf>
    <xf numFmtId="188" fontId="3" fillId="10" borderId="19" xfId="1" applyNumberFormat="1" applyFont="1" applyFill="1" applyBorder="1" applyAlignment="1">
      <alignment horizontal="left" vertical="top" wrapText="1"/>
    </xf>
    <xf numFmtId="43" fontId="11" fillId="0" borderId="0" xfId="1" applyFont="1"/>
    <xf numFmtId="0" fontId="3" fillId="11" borderId="23" xfId="8" quotePrefix="1" applyFont="1" applyFill="1" applyBorder="1" applyAlignment="1">
      <alignment horizontal="center" vertical="top" wrapText="1"/>
    </xf>
    <xf numFmtId="188" fontId="3" fillId="11" borderId="23" xfId="1" applyNumberFormat="1" applyFont="1" applyFill="1" applyBorder="1" applyAlignment="1">
      <alignment horizontal="left" vertical="top" wrapText="1"/>
    </xf>
    <xf numFmtId="0" fontId="8" fillId="2" borderId="23" xfId="8" quotePrefix="1" applyFont="1" applyFill="1" applyBorder="1" applyAlignment="1">
      <alignment horizontal="left" vertical="top" wrapText="1" indent="2"/>
    </xf>
    <xf numFmtId="49" fontId="3" fillId="12" borderId="15" xfId="6" applyNumberFormat="1" applyFont="1" applyFill="1" applyBorder="1" applyAlignment="1">
      <alignment horizontal="center" vertical="top" wrapText="1"/>
    </xf>
    <xf numFmtId="0" fontId="3" fillId="12" borderId="15" xfId="6" applyNumberFormat="1" applyFont="1" applyFill="1" applyBorder="1" applyAlignment="1">
      <alignment horizontal="left" vertical="top" wrapText="1"/>
    </xf>
    <xf numFmtId="188" fontId="3" fillId="12" borderId="15" xfId="5" applyNumberFormat="1" applyFont="1" applyFill="1" applyBorder="1" applyAlignment="1">
      <alignment horizontal="left" vertical="top" wrapText="1"/>
    </xf>
    <xf numFmtId="49" fontId="3" fillId="13" borderId="19" xfId="6" applyNumberFormat="1" applyFont="1" applyFill="1" applyBorder="1" applyAlignment="1">
      <alignment horizontal="center" vertical="top" wrapText="1"/>
    </xf>
    <xf numFmtId="0" fontId="3" fillId="13" borderId="19" xfId="6" applyNumberFormat="1" applyFont="1" applyFill="1" applyBorder="1" applyAlignment="1">
      <alignment horizontal="left" vertical="top" wrapText="1"/>
    </xf>
    <xf numFmtId="188" fontId="3" fillId="13" borderId="19" xfId="5" applyNumberFormat="1" applyFont="1" applyFill="1" applyBorder="1" applyAlignment="1">
      <alignment horizontal="left" vertical="top" wrapText="1"/>
    </xf>
    <xf numFmtId="0" fontId="3" fillId="14" borderId="23" xfId="8" quotePrefix="1" applyFont="1" applyFill="1" applyBorder="1" applyAlignment="1">
      <alignment horizontal="center" vertical="top" wrapText="1"/>
    </xf>
    <xf numFmtId="0" fontId="3" fillId="14" borderId="23" xfId="8" applyFont="1" applyFill="1" applyBorder="1" applyAlignment="1">
      <alignment horizontal="left" vertical="top" wrapText="1"/>
    </xf>
    <xf numFmtId="188" fontId="3" fillId="14" borderId="23" xfId="5" applyNumberFormat="1" applyFont="1" applyFill="1" applyBorder="1" applyAlignment="1">
      <alignment horizontal="left" vertical="top" wrapText="1"/>
    </xf>
    <xf numFmtId="0" fontId="11" fillId="0" borderId="0" xfId="7" applyFont="1"/>
    <xf numFmtId="188" fontId="5" fillId="2" borderId="0" xfId="5" applyNumberFormat="1" applyFont="1" applyFill="1" applyBorder="1" applyAlignment="1">
      <alignment horizontal="right" vertical="top" wrapText="1"/>
    </xf>
    <xf numFmtId="188" fontId="3" fillId="2" borderId="23" xfId="5" applyNumberFormat="1" applyFont="1" applyFill="1" applyBorder="1" applyAlignment="1">
      <alignment horizontal="right" vertical="top" wrapText="1"/>
    </xf>
    <xf numFmtId="0" fontId="3" fillId="0" borderId="23" xfId="9" applyNumberFormat="1" applyFont="1" applyBorder="1" applyAlignment="1">
      <alignment horizontal="left" wrapText="1"/>
    </xf>
    <xf numFmtId="188" fontId="3" fillId="2" borderId="23" xfId="5" applyNumberFormat="1" applyFont="1" applyFill="1" applyBorder="1" applyAlignment="1">
      <alignment horizontal="center" vertical="top"/>
    </xf>
    <xf numFmtId="3" fontId="3" fillId="2" borderId="23" xfId="5" applyNumberFormat="1" applyFont="1" applyFill="1" applyBorder="1" applyAlignment="1">
      <alignment horizontal="center" vertical="top" shrinkToFit="1"/>
    </xf>
    <xf numFmtId="0" fontId="3" fillId="2" borderId="23" xfId="10" applyFont="1" applyFill="1" applyBorder="1" applyAlignment="1">
      <alignment horizontal="center" vertical="top" wrapText="1"/>
    </xf>
    <xf numFmtId="187" fontId="3" fillId="2" borderId="23" xfId="5" applyNumberFormat="1" applyFont="1" applyFill="1" applyBorder="1" applyAlignment="1">
      <alignment horizontal="center" vertical="top"/>
    </xf>
    <xf numFmtId="188" fontId="8" fillId="2" borderId="23" xfId="5" applyNumberFormat="1" applyFont="1" applyFill="1" applyBorder="1" applyAlignment="1">
      <alignment horizontal="center" vertical="top"/>
    </xf>
    <xf numFmtId="3" fontId="8" fillId="2" borderId="23" xfId="5" applyNumberFormat="1" applyFont="1" applyFill="1" applyBorder="1" applyAlignment="1">
      <alignment horizontal="center" vertical="top" shrinkToFit="1"/>
    </xf>
    <xf numFmtId="0" fontId="8" fillId="2" borderId="23" xfId="10" applyFont="1" applyFill="1" applyBorder="1" applyAlignment="1">
      <alignment horizontal="center" vertical="top" wrapText="1"/>
    </xf>
    <xf numFmtId="187" fontId="8" fillId="2" borderId="23" xfId="5" applyNumberFormat="1" applyFont="1" applyFill="1" applyBorder="1" applyAlignment="1">
      <alignment horizontal="center" vertical="top"/>
    </xf>
    <xf numFmtId="188" fontId="8" fillId="2" borderId="23" xfId="5" applyNumberFormat="1" applyFont="1" applyFill="1" applyBorder="1" applyAlignment="1">
      <alignment horizontal="right" vertical="top" wrapText="1"/>
    </xf>
    <xf numFmtId="0" fontId="8" fillId="0" borderId="23" xfId="9" applyNumberFormat="1" applyFont="1" applyBorder="1" applyAlignment="1">
      <alignment horizontal="left"/>
    </xf>
    <xf numFmtId="0" fontId="3" fillId="6" borderId="15" xfId="6" applyNumberFormat="1" applyFont="1" applyFill="1" applyBorder="1" applyAlignment="1">
      <alignment horizontal="left" vertical="top" wrapText="1"/>
    </xf>
    <xf numFmtId="0" fontId="13" fillId="0" borderId="23" xfId="8" quotePrefix="1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wrapText="1"/>
    </xf>
    <xf numFmtId="188" fontId="13" fillId="0" borderId="23" xfId="1" applyNumberFormat="1" applyFont="1" applyFill="1" applyBorder="1" applyAlignment="1">
      <alignment horizontal="left" vertical="top" wrapText="1"/>
    </xf>
    <xf numFmtId="0" fontId="14" fillId="0" borderId="0" xfId="0" applyFont="1" applyFill="1"/>
    <xf numFmtId="188" fontId="15" fillId="0" borderId="0" xfId="0" applyNumberFormat="1" applyFont="1" applyFill="1" applyAlignment="1">
      <alignment vertical="top"/>
    </xf>
    <xf numFmtId="0" fontId="3" fillId="11" borderId="20" xfId="0" applyFont="1" applyFill="1" applyBorder="1" applyAlignment="1">
      <alignment vertical="center" wrapText="1"/>
    </xf>
    <xf numFmtId="0" fontId="3" fillId="10" borderId="27" xfId="0" applyFont="1" applyFill="1" applyBorder="1" applyAlignment="1">
      <alignment vertical="center" wrapText="1"/>
    </xf>
    <xf numFmtId="49" fontId="8" fillId="2" borderId="21" xfId="8" quotePrefix="1" applyNumberFormat="1" applyFont="1" applyFill="1" applyBorder="1" applyAlignment="1">
      <alignment horizontal="left" vertical="top" wrapText="1" indent="2"/>
    </xf>
    <xf numFmtId="188" fontId="13" fillId="0" borderId="19" xfId="5" applyNumberFormat="1" applyFont="1" applyFill="1" applyBorder="1" applyAlignment="1">
      <alignment horizontal="center" vertical="top"/>
    </xf>
    <xf numFmtId="49" fontId="3" fillId="6" borderId="7" xfId="6" applyNumberFormat="1" applyFont="1" applyFill="1" applyBorder="1" applyAlignment="1">
      <alignment horizontal="center" vertical="top" wrapText="1"/>
    </xf>
    <xf numFmtId="0" fontId="3" fillId="6" borderId="7" xfId="6" applyNumberFormat="1" applyFont="1" applyFill="1" applyBorder="1" applyAlignment="1">
      <alignment horizontal="left" vertical="top" wrapText="1"/>
    </xf>
    <xf numFmtId="188" fontId="3" fillId="6" borderId="7" xfId="5" applyNumberFormat="1" applyFont="1" applyFill="1" applyBorder="1" applyAlignment="1">
      <alignment horizontal="left" vertical="top" wrapText="1"/>
    </xf>
    <xf numFmtId="49" fontId="3" fillId="7" borderId="25" xfId="6" applyNumberFormat="1" applyFont="1" applyFill="1" applyBorder="1" applyAlignment="1">
      <alignment horizontal="center" vertical="top" wrapText="1"/>
    </xf>
    <xf numFmtId="0" fontId="3" fillId="7" borderId="25" xfId="6" applyNumberFormat="1" applyFont="1" applyFill="1" applyBorder="1" applyAlignment="1">
      <alignment horizontal="left" vertical="top" wrapText="1"/>
    </xf>
    <xf numFmtId="188" fontId="3" fillId="7" borderId="25" xfId="5" applyNumberFormat="1" applyFont="1" applyFill="1" applyBorder="1" applyAlignment="1">
      <alignment horizontal="left" vertical="top" wrapText="1"/>
    </xf>
    <xf numFmtId="0" fontId="13" fillId="0" borderId="24" xfId="8" quotePrefix="1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wrapText="1"/>
    </xf>
    <xf numFmtId="188" fontId="13" fillId="0" borderId="7" xfId="5" applyNumberFormat="1" applyFont="1" applyFill="1" applyBorder="1" applyAlignment="1">
      <alignment horizontal="center" vertical="top"/>
    </xf>
    <xf numFmtId="188" fontId="13" fillId="0" borderId="24" xfId="1" applyNumberFormat="1" applyFont="1" applyFill="1" applyBorder="1" applyAlignment="1">
      <alignment horizontal="left" vertical="top" wrapText="1"/>
    </xf>
    <xf numFmtId="0" fontId="12" fillId="2" borderId="24" xfId="8" quotePrefix="1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left" vertical="center" wrapText="1" indent="2"/>
    </xf>
    <xf numFmtId="188" fontId="8" fillId="0" borderId="24" xfId="1" applyNumberFormat="1" applyFont="1" applyFill="1" applyBorder="1" applyAlignment="1">
      <alignment horizontal="center" vertical="center"/>
    </xf>
    <xf numFmtId="0" fontId="8" fillId="2" borderId="19" xfId="8" quotePrefix="1" applyFont="1" applyFill="1" applyBorder="1" applyAlignment="1">
      <alignment horizontal="left" vertical="top" wrapText="1"/>
    </xf>
    <xf numFmtId="188" fontId="8" fillId="2" borderId="19" xfId="1" applyNumberFormat="1" applyFont="1" applyFill="1" applyBorder="1" applyAlignment="1">
      <alignment vertical="top"/>
    </xf>
    <xf numFmtId="188" fontId="8" fillId="2" borderId="19" xfId="1" applyNumberFormat="1" applyFont="1" applyFill="1" applyBorder="1" applyAlignment="1">
      <alignment horizontal="center" vertical="top"/>
    </xf>
    <xf numFmtId="188" fontId="8" fillId="2" borderId="19" xfId="1" applyNumberFormat="1" applyFont="1" applyFill="1" applyBorder="1" applyAlignment="1">
      <alignment horizontal="center" vertical="top" shrinkToFit="1"/>
    </xf>
    <xf numFmtId="0" fontId="8" fillId="2" borderId="19" xfId="2" applyFont="1" applyFill="1" applyBorder="1" applyAlignment="1">
      <alignment horizontal="center" vertical="top" wrapText="1"/>
    </xf>
    <xf numFmtId="187" fontId="8" fillId="2" borderId="19" xfId="1" applyNumberFormat="1" applyFont="1" applyFill="1" applyBorder="1" applyAlignment="1">
      <alignment horizontal="left" vertical="top"/>
    </xf>
    <xf numFmtId="188" fontId="8" fillId="2" borderId="19" xfId="1" applyNumberFormat="1" applyFont="1" applyFill="1" applyBorder="1" applyAlignment="1">
      <alignment horizontal="left" vertical="top" wrapText="1"/>
    </xf>
    <xf numFmtId="0" fontId="3" fillId="8" borderId="24" xfId="8" quotePrefix="1" applyFont="1" applyFill="1" applyBorder="1" applyAlignment="1">
      <alignment horizontal="center" vertical="top" wrapText="1"/>
    </xf>
    <xf numFmtId="0" fontId="3" fillId="8" borderId="33" xfId="0" applyFont="1" applyFill="1" applyBorder="1" applyAlignment="1">
      <alignment wrapText="1"/>
    </xf>
    <xf numFmtId="188" fontId="3" fillId="8" borderId="24" xfId="1" applyNumberFormat="1" applyFont="1" applyFill="1" applyBorder="1" applyAlignment="1">
      <alignment horizontal="left" vertical="top" wrapText="1"/>
    </xf>
    <xf numFmtId="188" fontId="8" fillId="0" borderId="23" xfId="1" applyNumberFormat="1" applyFont="1" applyFill="1" applyBorder="1" applyAlignment="1">
      <alignment vertical="top"/>
    </xf>
    <xf numFmtId="188" fontId="8" fillId="0" borderId="23" xfId="1" applyNumberFormat="1" applyFont="1" applyFill="1" applyBorder="1" applyAlignment="1">
      <alignment horizontal="center" vertical="top"/>
    </xf>
    <xf numFmtId="188" fontId="8" fillId="0" borderId="23" xfId="1" applyNumberFormat="1" applyFont="1" applyFill="1" applyBorder="1" applyAlignment="1">
      <alignment horizontal="center" vertical="top" shrinkToFit="1"/>
    </xf>
    <xf numFmtId="0" fontId="8" fillId="0" borderId="23" xfId="2" applyFont="1" applyFill="1" applyBorder="1" applyAlignment="1">
      <alignment horizontal="center" vertical="top" wrapText="1"/>
    </xf>
    <xf numFmtId="187" fontId="8" fillId="0" borderId="23" xfId="1" applyNumberFormat="1" applyFont="1" applyFill="1" applyBorder="1" applyAlignment="1">
      <alignment horizontal="left" vertical="top"/>
    </xf>
    <xf numFmtId="188" fontId="8" fillId="0" borderId="23" xfId="1" applyNumberFormat="1" applyFont="1" applyFill="1" applyBorder="1" applyAlignment="1">
      <alignment horizontal="left" vertical="top" wrapText="1"/>
    </xf>
    <xf numFmtId="49" fontId="8" fillId="0" borderId="23" xfId="8" quotePrefix="1" applyNumberFormat="1" applyFont="1" applyFill="1" applyBorder="1" applyAlignment="1">
      <alignment horizontal="left" vertical="top" wrapText="1" indent="2"/>
    </xf>
    <xf numFmtId="0" fontId="8" fillId="0" borderId="23" xfId="8" quotePrefix="1" applyFont="1" applyFill="1" applyBorder="1" applyAlignment="1">
      <alignment horizontal="left" vertical="top" wrapText="1"/>
    </xf>
    <xf numFmtId="0" fontId="3" fillId="0" borderId="23" xfId="8" quotePrefix="1" applyFont="1" applyFill="1" applyBorder="1" applyAlignment="1">
      <alignment horizontal="left" vertical="top" wrapText="1"/>
    </xf>
    <xf numFmtId="188" fontId="3" fillId="0" borderId="23" xfId="1" applyNumberFormat="1" applyFont="1" applyFill="1" applyBorder="1" applyAlignment="1">
      <alignment vertical="top"/>
    </xf>
    <xf numFmtId="188" fontId="3" fillId="0" borderId="23" xfId="1" applyNumberFormat="1" applyFont="1" applyFill="1" applyBorder="1" applyAlignment="1">
      <alignment horizontal="center" vertical="top"/>
    </xf>
    <xf numFmtId="188" fontId="3" fillId="0" borderId="23" xfId="1" applyNumberFormat="1" applyFont="1" applyFill="1" applyBorder="1" applyAlignment="1">
      <alignment horizontal="center" vertical="top" shrinkToFit="1"/>
    </xf>
    <xf numFmtId="0" fontId="3" fillId="0" borderId="23" xfId="2" applyFont="1" applyFill="1" applyBorder="1" applyAlignment="1">
      <alignment horizontal="center" vertical="top" wrapText="1"/>
    </xf>
    <xf numFmtId="187" fontId="3" fillId="0" borderId="23" xfId="1" applyNumberFormat="1" applyFont="1" applyFill="1" applyBorder="1" applyAlignment="1">
      <alignment horizontal="left" vertical="top"/>
    </xf>
    <xf numFmtId="0" fontId="8" fillId="0" borderId="22" xfId="8" quotePrefix="1" applyFont="1" applyFill="1" applyBorder="1" applyAlignment="1">
      <alignment horizontal="left" vertical="top" wrapText="1"/>
    </xf>
    <xf numFmtId="49" fontId="8" fillId="0" borderId="23" xfId="8" quotePrefix="1" applyNumberFormat="1" applyFont="1" applyFill="1" applyBorder="1" applyAlignment="1">
      <alignment horizontal="left" vertical="top" wrapText="1" indent="4"/>
    </xf>
    <xf numFmtId="49" fontId="8" fillId="0" borderId="23" xfId="8" quotePrefix="1" applyNumberFormat="1" applyFont="1" applyFill="1" applyBorder="1" applyAlignment="1">
      <alignment horizontal="left" vertical="top" indent="4"/>
    </xf>
    <xf numFmtId="49" fontId="8" fillId="0" borderId="19" xfId="8" quotePrefix="1" applyNumberFormat="1" applyFont="1" applyFill="1" applyBorder="1" applyAlignment="1">
      <alignment horizontal="left" vertical="top" wrapText="1" indent="4"/>
    </xf>
    <xf numFmtId="188" fontId="3" fillId="8" borderId="19" xfId="5" applyNumberFormat="1" applyFont="1" applyFill="1" applyBorder="1" applyAlignment="1">
      <alignment horizontal="center" vertical="top"/>
    </xf>
    <xf numFmtId="188" fontId="3" fillId="8" borderId="24" xfId="5" applyNumberFormat="1" applyFont="1" applyFill="1" applyBorder="1" applyAlignment="1">
      <alignment horizontal="center" vertical="top"/>
    </xf>
    <xf numFmtId="188" fontId="3" fillId="7" borderId="25" xfId="5" applyNumberFormat="1" applyFont="1" applyFill="1" applyBorder="1" applyAlignment="1">
      <alignment horizontal="center" vertical="top"/>
    </xf>
    <xf numFmtId="188" fontId="3" fillId="4" borderId="8" xfId="1" applyNumberFormat="1" applyFont="1" applyFill="1" applyBorder="1" applyAlignment="1">
      <alignment horizontal="center" vertical="top"/>
    </xf>
    <xf numFmtId="188" fontId="3" fillId="4" borderId="9" xfId="1" applyNumberFormat="1" applyFont="1" applyFill="1" applyBorder="1" applyAlignment="1">
      <alignment horizontal="center" vertical="top"/>
    </xf>
    <xf numFmtId="188" fontId="3" fillId="4" borderId="10" xfId="1" applyNumberFormat="1" applyFont="1" applyFill="1" applyBorder="1" applyAlignment="1">
      <alignment horizontal="center" vertical="top"/>
    </xf>
    <xf numFmtId="188" fontId="3" fillId="4" borderId="12" xfId="1" applyNumberFormat="1" applyFont="1" applyFill="1" applyBorder="1" applyAlignment="1">
      <alignment horizontal="center" vertical="top"/>
    </xf>
    <xf numFmtId="188" fontId="3" fillId="4" borderId="13" xfId="1" applyNumberFormat="1" applyFont="1" applyFill="1" applyBorder="1" applyAlignment="1">
      <alignment horizontal="center" vertical="top"/>
    </xf>
    <xf numFmtId="188" fontId="3" fillId="4" borderId="14" xfId="1" applyNumberFormat="1" applyFont="1" applyFill="1" applyBorder="1" applyAlignment="1">
      <alignment horizontal="center" vertical="top"/>
    </xf>
    <xf numFmtId="188" fontId="3" fillId="6" borderId="16" xfId="5" applyNumberFormat="1" applyFont="1" applyFill="1" applyBorder="1" applyAlignment="1">
      <alignment horizontal="center" vertical="top"/>
    </xf>
    <xf numFmtId="188" fontId="3" fillId="6" borderId="17" xfId="5" applyNumberFormat="1" applyFont="1" applyFill="1" applyBorder="1" applyAlignment="1">
      <alignment horizontal="center" vertical="top"/>
    </xf>
    <xf numFmtId="188" fontId="3" fillId="6" borderId="18" xfId="5" applyNumberFormat="1" applyFont="1" applyFill="1" applyBorder="1" applyAlignment="1">
      <alignment horizontal="center" vertical="top"/>
    </xf>
    <xf numFmtId="188" fontId="3" fillId="7" borderId="23" xfId="5" applyNumberFormat="1" applyFont="1" applyFill="1" applyBorder="1" applyAlignment="1">
      <alignment horizontal="center" vertical="top"/>
    </xf>
    <xf numFmtId="188" fontId="3" fillId="8" borderId="23" xfId="5" applyNumberFormat="1" applyFont="1" applyFill="1" applyBorder="1" applyAlignment="1">
      <alignment horizontal="center" vertical="top"/>
    </xf>
    <xf numFmtId="188" fontId="3" fillId="10" borderId="26" xfId="5" applyNumberFormat="1" applyFont="1" applyFill="1" applyBorder="1" applyAlignment="1">
      <alignment horizontal="center" vertical="top"/>
    </xf>
    <xf numFmtId="188" fontId="3" fillId="10" borderId="27" xfId="5" applyNumberFormat="1" applyFont="1" applyFill="1" applyBorder="1" applyAlignment="1">
      <alignment horizontal="center" vertical="top"/>
    </xf>
    <xf numFmtId="188" fontId="3" fillId="10" borderId="28" xfId="5" applyNumberFormat="1" applyFont="1" applyFill="1" applyBorder="1" applyAlignment="1">
      <alignment horizontal="center" vertical="top"/>
    </xf>
    <xf numFmtId="188" fontId="3" fillId="11" borderId="20" xfId="5" applyNumberFormat="1" applyFont="1" applyFill="1" applyBorder="1" applyAlignment="1">
      <alignment horizontal="center" vertical="top"/>
    </xf>
    <xf numFmtId="188" fontId="3" fillId="11" borderId="21" xfId="5" applyNumberFormat="1" applyFont="1" applyFill="1" applyBorder="1" applyAlignment="1">
      <alignment horizontal="center" vertical="top"/>
    </xf>
    <xf numFmtId="188" fontId="3" fillId="11" borderId="22" xfId="5" applyNumberFormat="1" applyFont="1" applyFill="1" applyBorder="1" applyAlignment="1">
      <alignment horizontal="center" vertical="top"/>
    </xf>
    <xf numFmtId="188" fontId="3" fillId="6" borderId="15" xfId="5" applyNumberFormat="1" applyFont="1" applyFill="1" applyBorder="1" applyAlignment="1">
      <alignment horizontal="center" vertical="top"/>
    </xf>
    <xf numFmtId="188" fontId="3" fillId="6" borderId="7" xfId="5" applyNumberFormat="1" applyFont="1" applyFill="1" applyBorder="1" applyAlignment="1">
      <alignment horizontal="center" vertical="top"/>
    </xf>
    <xf numFmtId="188" fontId="3" fillId="9" borderId="15" xfId="5" applyNumberFormat="1" applyFont="1" applyFill="1" applyBorder="1" applyAlignment="1">
      <alignment horizontal="center" vertical="top"/>
    </xf>
    <xf numFmtId="188" fontId="3" fillId="14" borderId="20" xfId="1" applyNumberFormat="1" applyFont="1" applyFill="1" applyBorder="1" applyAlignment="1">
      <alignment horizontal="center" vertical="top"/>
    </xf>
    <xf numFmtId="188" fontId="3" fillId="14" borderId="21" xfId="1" applyNumberFormat="1" applyFont="1" applyFill="1" applyBorder="1" applyAlignment="1">
      <alignment horizontal="center" vertical="top"/>
    </xf>
    <xf numFmtId="188" fontId="3" fillId="14" borderId="22" xfId="1" applyNumberFormat="1" applyFont="1" applyFill="1" applyBorder="1" applyAlignment="1">
      <alignment horizontal="center" vertical="top"/>
    </xf>
    <xf numFmtId="188" fontId="3" fillId="14" borderId="23" xfId="1" applyNumberFormat="1" applyFont="1" applyFill="1" applyBorder="1" applyAlignment="1">
      <alignment horizontal="center" vertical="top"/>
    </xf>
    <xf numFmtId="188" fontId="3" fillId="13" borderId="26" xfId="5" applyNumberFormat="1" applyFont="1" applyFill="1" applyBorder="1" applyAlignment="1">
      <alignment horizontal="center" vertical="top"/>
    </xf>
    <xf numFmtId="188" fontId="3" fillId="13" borderId="27" xfId="5" applyNumberFormat="1" applyFont="1" applyFill="1" applyBorder="1" applyAlignment="1">
      <alignment horizontal="center" vertical="top"/>
    </xf>
    <xf numFmtId="188" fontId="3" fillId="13" borderId="28" xfId="5" applyNumberFormat="1" applyFont="1" applyFill="1" applyBorder="1" applyAlignment="1">
      <alignment horizontal="center" vertical="top"/>
    </xf>
    <xf numFmtId="188" fontId="3" fillId="12" borderId="16" xfId="5" applyNumberFormat="1" applyFont="1" applyFill="1" applyBorder="1" applyAlignment="1">
      <alignment horizontal="center" vertical="top"/>
    </xf>
    <xf numFmtId="188" fontId="3" fillId="12" borderId="17" xfId="5" applyNumberFormat="1" applyFont="1" applyFill="1" applyBorder="1" applyAlignment="1">
      <alignment horizontal="center" vertical="top"/>
    </xf>
    <xf numFmtId="188" fontId="3" fillId="12" borderId="18" xfId="5" applyNumberFormat="1" applyFont="1" applyFill="1" applyBorder="1" applyAlignment="1">
      <alignment horizontal="center" vertical="top"/>
    </xf>
    <xf numFmtId="188" fontId="3" fillId="8" borderId="26" xfId="5" applyNumberFormat="1" applyFont="1" applyFill="1" applyBorder="1" applyAlignment="1">
      <alignment horizontal="center" vertical="top"/>
    </xf>
    <xf numFmtId="188" fontId="3" fillId="8" borderId="27" xfId="5" applyNumberFormat="1" applyFont="1" applyFill="1" applyBorder="1" applyAlignment="1">
      <alignment horizontal="center" vertical="top"/>
    </xf>
    <xf numFmtId="188" fontId="3" fillId="8" borderId="28" xfId="5" applyNumberFormat="1" applyFont="1" applyFill="1" applyBorder="1" applyAlignment="1">
      <alignment horizontal="center" vertical="top"/>
    </xf>
    <xf numFmtId="188" fontId="3" fillId="8" borderId="30" xfId="5" applyNumberFormat="1" applyFont="1" applyFill="1" applyBorder="1" applyAlignment="1">
      <alignment horizontal="center" vertical="top"/>
    </xf>
    <xf numFmtId="188" fontId="3" fillId="8" borderId="29" xfId="5" applyNumberFormat="1" applyFont="1" applyFill="1" applyBorder="1" applyAlignment="1">
      <alignment horizontal="center" vertical="top"/>
    </xf>
    <xf numFmtId="188" fontId="3" fillId="8" borderId="31" xfId="5" applyNumberFormat="1" applyFont="1" applyFill="1" applyBorder="1" applyAlignment="1">
      <alignment horizontal="center" vertical="top"/>
    </xf>
    <xf numFmtId="188" fontId="3" fillId="7" borderId="20" xfId="5" applyNumberFormat="1" applyFont="1" applyFill="1" applyBorder="1" applyAlignment="1">
      <alignment horizontal="center" vertical="top"/>
    </xf>
    <xf numFmtId="188" fontId="3" fillId="7" borderId="21" xfId="5" applyNumberFormat="1" applyFont="1" applyFill="1" applyBorder="1" applyAlignment="1">
      <alignment horizontal="center" vertical="top"/>
    </xf>
    <xf numFmtId="188" fontId="3" fillId="7" borderId="22" xfId="5" applyNumberFormat="1" applyFont="1" applyFill="1" applyBorder="1" applyAlignment="1">
      <alignment horizontal="center" vertical="top"/>
    </xf>
  </cellXfs>
  <cellStyles count="13">
    <cellStyle name="Comma" xfId="1" builtinId="3"/>
    <cellStyle name="Comma 2 2" xfId="3"/>
    <cellStyle name="Normal" xfId="0" builtinId="0"/>
    <cellStyle name="Normal 2" xfId="12"/>
    <cellStyle name="Normal_F_โรงเรียนในฝัน" xfId="8"/>
    <cellStyle name="เครื่องหมายจุลภาค 12 2 2" xfId="9"/>
    <cellStyle name="เครื่องหมายจุลภาค 2 2" xfId="4"/>
    <cellStyle name="เครื่องหมายจุลภาค 2 2 2 2" xfId="6"/>
    <cellStyle name="เครื่องหมายจุลภาค 25" xfId="11"/>
    <cellStyle name="เครื่องหมายจุลภาค 3 4 3" xfId="5"/>
    <cellStyle name="ปกติ 2 4" xfId="7"/>
    <cellStyle name="ปกติ 5" xfId="2"/>
    <cellStyle name="ปกติ 5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64"/>
  <sheetViews>
    <sheetView tabSelected="1" view="pageBreakPreview" zoomScale="90" zoomScaleNormal="130" zoomScaleSheetLayoutView="90" workbookViewId="0">
      <pane xSplit="2" ySplit="6" topLeftCell="C59" activePane="bottomRight" state="frozen"/>
      <selection pane="topRight" activeCell="C1" sqref="C1"/>
      <selection pane="bottomLeft" activeCell="A8" sqref="A8"/>
      <selection pane="bottomRight" activeCell="A64" sqref="A64:K64"/>
    </sheetView>
  </sheetViews>
  <sheetFormatPr defaultColWidth="9.125" defaultRowHeight="14.25" x14ac:dyDescent="0.2"/>
  <cols>
    <col min="1" max="1" width="5.875" style="14" customWidth="1"/>
    <col min="2" max="2" width="48.875" style="15" customWidth="1"/>
    <col min="3" max="3" width="8.75" style="16" customWidth="1"/>
    <col min="4" max="4" width="8.75" style="17" customWidth="1"/>
    <col min="5" max="5" width="8.75" style="16" customWidth="1"/>
    <col min="6" max="6" width="8.75" style="17" customWidth="1"/>
    <col min="7" max="7" width="9.875" style="16" customWidth="1"/>
    <col min="8" max="8" width="9.125" style="17"/>
    <col min="9" max="9" width="8.75" style="18" customWidth="1"/>
    <col min="10" max="10" width="8.75" style="17" customWidth="1"/>
    <col min="11" max="11" width="13.25" style="16" customWidth="1"/>
    <col min="12" max="12" width="3.375" style="16" customWidth="1"/>
    <col min="13" max="14" width="22" style="16" customWidth="1"/>
    <col min="15" max="15" width="16.625" style="16" customWidth="1"/>
    <col min="16" max="16" width="21.125" style="16" customWidth="1"/>
    <col min="17" max="17" width="16.625" style="16" customWidth="1"/>
    <col min="18" max="16384" width="9.125" style="16"/>
  </cols>
  <sheetData>
    <row r="1" spans="1:16" s="4" customFormat="1" ht="21" x14ac:dyDescent="0.35">
      <c r="A1" s="3" t="s">
        <v>124</v>
      </c>
      <c r="B1" s="3"/>
      <c r="C1" s="5"/>
      <c r="D1" s="6"/>
      <c r="E1" s="5"/>
      <c r="F1" s="5"/>
      <c r="G1" s="5"/>
      <c r="H1" s="5"/>
      <c r="I1" s="3"/>
      <c r="J1" s="3"/>
      <c r="K1" s="3"/>
    </row>
    <row r="2" spans="1:16" s="4" customFormat="1" ht="21" x14ac:dyDescent="0.35">
      <c r="A2" s="3" t="s">
        <v>0</v>
      </c>
      <c r="B2" s="3"/>
      <c r="C2" s="5"/>
      <c r="D2" s="6"/>
      <c r="E2" s="5"/>
      <c r="F2" s="5"/>
      <c r="G2" s="5"/>
      <c r="H2" s="5"/>
      <c r="I2" s="3"/>
      <c r="J2" s="3"/>
      <c r="K2" s="3"/>
    </row>
    <row r="3" spans="1:16" s="4" customFormat="1" ht="2.25" customHeight="1" x14ac:dyDescent="0.35">
      <c r="A3" s="7"/>
      <c r="B3" s="8"/>
      <c r="C3" s="9"/>
      <c r="D3" s="10"/>
      <c r="E3" s="5"/>
      <c r="F3" s="11"/>
      <c r="G3" s="5"/>
      <c r="H3" s="11"/>
      <c r="I3" s="12"/>
      <c r="J3" s="13"/>
      <c r="K3" s="2"/>
    </row>
    <row r="4" spans="1:16" ht="19.899999999999999" customHeight="1" x14ac:dyDescent="0.2"/>
    <row r="5" spans="1:16" s="25" customFormat="1" ht="21" customHeight="1" x14ac:dyDescent="0.35">
      <c r="A5" s="19" t="s">
        <v>1</v>
      </c>
      <c r="B5" s="19" t="s">
        <v>2</v>
      </c>
      <c r="C5" s="20" t="s">
        <v>3</v>
      </c>
      <c r="D5" s="21"/>
      <c r="E5" s="20" t="s">
        <v>4</v>
      </c>
      <c r="F5" s="21"/>
      <c r="G5" s="22" t="s">
        <v>5</v>
      </c>
      <c r="H5" s="22"/>
      <c r="I5" s="23" t="s">
        <v>6</v>
      </c>
      <c r="J5" s="21"/>
      <c r="K5" s="24" t="s">
        <v>7</v>
      </c>
    </row>
    <row r="6" spans="1:16" s="4" customFormat="1" ht="21" x14ac:dyDescent="0.35">
      <c r="A6" s="26" t="s">
        <v>8</v>
      </c>
      <c r="B6" s="27"/>
      <c r="C6" s="28" t="s">
        <v>9</v>
      </c>
      <c r="D6" s="29" t="s">
        <v>10</v>
      </c>
      <c r="E6" s="30" t="s">
        <v>9</v>
      </c>
      <c r="F6" s="29" t="s">
        <v>10</v>
      </c>
      <c r="G6" s="28" t="s">
        <v>11</v>
      </c>
      <c r="H6" s="29" t="s">
        <v>12</v>
      </c>
      <c r="I6" s="31" t="s">
        <v>9</v>
      </c>
      <c r="J6" s="32" t="s">
        <v>13</v>
      </c>
      <c r="K6" s="33" t="s">
        <v>14</v>
      </c>
    </row>
    <row r="7" spans="1:16" s="4" customFormat="1" ht="21.75" thickBot="1" x14ac:dyDescent="0.3">
      <c r="A7" s="34"/>
      <c r="B7" s="35" t="s">
        <v>125</v>
      </c>
      <c r="C7" s="204"/>
      <c r="D7" s="205"/>
      <c r="E7" s="205"/>
      <c r="F7" s="205"/>
      <c r="G7" s="205"/>
      <c r="H7" s="205"/>
      <c r="I7" s="205"/>
      <c r="J7" s="206"/>
      <c r="K7" s="36"/>
      <c r="M7" s="37"/>
      <c r="N7" s="37"/>
    </row>
    <row r="8" spans="1:16" s="4" customFormat="1" ht="43.5" thickTop="1" thickBot="1" x14ac:dyDescent="0.3">
      <c r="A8" s="38">
        <v>1</v>
      </c>
      <c r="B8" s="39" t="s">
        <v>116</v>
      </c>
      <c r="C8" s="207"/>
      <c r="D8" s="208"/>
      <c r="E8" s="208"/>
      <c r="F8" s="208"/>
      <c r="G8" s="208"/>
      <c r="H8" s="208"/>
      <c r="I8" s="208"/>
      <c r="J8" s="209"/>
      <c r="K8" s="40"/>
      <c r="M8" s="41"/>
      <c r="N8" s="41"/>
      <c r="O8" s="41"/>
      <c r="P8" s="42"/>
    </row>
    <row r="9" spans="1:16" s="47" customFormat="1" ht="42.75" thickTop="1" x14ac:dyDescent="0.25">
      <c r="A9" s="43" t="s">
        <v>16</v>
      </c>
      <c r="B9" s="150" t="s">
        <v>126</v>
      </c>
      <c r="C9" s="210"/>
      <c r="D9" s="211"/>
      <c r="E9" s="211"/>
      <c r="F9" s="211"/>
      <c r="G9" s="211"/>
      <c r="H9" s="211"/>
      <c r="I9" s="211"/>
      <c r="J9" s="212"/>
      <c r="K9" s="44"/>
      <c r="L9" s="45"/>
      <c r="M9" s="41"/>
      <c r="N9" s="41"/>
      <c r="O9" s="41"/>
      <c r="P9" s="46"/>
    </row>
    <row r="10" spans="1:16" s="47" customFormat="1" ht="23.25" x14ac:dyDescent="0.25">
      <c r="A10" s="163"/>
      <c r="B10" s="164" t="s">
        <v>117</v>
      </c>
      <c r="C10" s="203"/>
      <c r="D10" s="203"/>
      <c r="E10" s="203"/>
      <c r="F10" s="203"/>
      <c r="G10" s="203"/>
      <c r="H10" s="203"/>
      <c r="I10" s="203"/>
      <c r="J10" s="203"/>
      <c r="K10" s="165"/>
      <c r="L10" s="45"/>
      <c r="M10" s="41"/>
      <c r="N10" s="41"/>
      <c r="O10" s="41"/>
    </row>
    <row r="11" spans="1:16" s="94" customFormat="1" ht="21" x14ac:dyDescent="0.35">
      <c r="A11" s="91"/>
      <c r="B11" s="92" t="s">
        <v>112</v>
      </c>
      <c r="C11" s="214"/>
      <c r="D11" s="214"/>
      <c r="E11" s="214"/>
      <c r="F11" s="214"/>
      <c r="G11" s="214"/>
      <c r="H11" s="214"/>
      <c r="I11" s="214"/>
      <c r="J11" s="214"/>
      <c r="K11" s="93"/>
      <c r="M11" s="59"/>
      <c r="N11" s="59"/>
    </row>
    <row r="12" spans="1:16" s="58" customFormat="1" ht="21" x14ac:dyDescent="0.35">
      <c r="A12" s="51"/>
      <c r="B12" s="52" t="s">
        <v>18</v>
      </c>
      <c r="C12" s="53"/>
      <c r="D12" s="54"/>
      <c r="E12" s="55"/>
      <c r="F12" s="54"/>
      <c r="G12" s="53"/>
      <c r="H12" s="54"/>
      <c r="I12" s="56"/>
      <c r="J12" s="54"/>
      <c r="K12" s="57"/>
      <c r="M12" s="59"/>
      <c r="N12" s="59"/>
    </row>
    <row r="13" spans="1:16" s="58" customFormat="1" ht="21" x14ac:dyDescent="0.35">
      <c r="A13" s="51"/>
      <c r="B13" s="52"/>
      <c r="C13" s="53"/>
      <c r="D13" s="54"/>
      <c r="E13" s="55"/>
      <c r="F13" s="54"/>
      <c r="G13" s="53"/>
      <c r="H13" s="54"/>
      <c r="I13" s="56"/>
      <c r="J13" s="54"/>
      <c r="K13" s="57"/>
      <c r="M13" s="59"/>
      <c r="N13" s="59"/>
    </row>
    <row r="14" spans="1:16" s="58" customFormat="1" ht="21" x14ac:dyDescent="0.35">
      <c r="A14" s="51"/>
      <c r="B14" s="52" t="s">
        <v>22</v>
      </c>
      <c r="C14" s="53"/>
      <c r="D14" s="54"/>
      <c r="E14" s="55"/>
      <c r="F14" s="54"/>
      <c r="G14" s="53"/>
      <c r="H14" s="54"/>
      <c r="I14" s="56"/>
      <c r="J14" s="54"/>
      <c r="K14" s="57"/>
    </row>
    <row r="15" spans="1:16" s="68" customFormat="1" ht="21" x14ac:dyDescent="0.25">
      <c r="A15" s="60"/>
      <c r="B15" s="69"/>
      <c r="C15" s="62"/>
      <c r="D15" s="63"/>
      <c r="E15" s="64"/>
      <c r="F15" s="63"/>
      <c r="G15" s="62"/>
      <c r="H15" s="65"/>
      <c r="I15" s="66"/>
      <c r="J15" s="63"/>
      <c r="K15" s="67"/>
    </row>
    <row r="16" spans="1:16" s="94" customFormat="1" ht="21" x14ac:dyDescent="0.25">
      <c r="A16" s="95"/>
      <c r="B16" s="96" t="s">
        <v>54</v>
      </c>
      <c r="C16" s="97"/>
      <c r="D16" s="98"/>
      <c r="E16" s="99"/>
      <c r="F16" s="98"/>
      <c r="G16" s="97"/>
      <c r="H16" s="100"/>
      <c r="I16" s="101"/>
      <c r="J16" s="98"/>
      <c r="K16" s="102"/>
    </row>
    <row r="17" spans="1:16" s="4" customFormat="1" ht="21" x14ac:dyDescent="0.25">
      <c r="A17" s="70"/>
      <c r="B17" s="69"/>
      <c r="C17" s="62"/>
      <c r="D17" s="63"/>
      <c r="E17" s="64"/>
      <c r="F17" s="63"/>
      <c r="G17" s="62"/>
      <c r="H17" s="65"/>
      <c r="I17" s="66"/>
      <c r="J17" s="63"/>
      <c r="K17" s="67"/>
    </row>
    <row r="18" spans="1:16" s="47" customFormat="1" ht="23.25" x14ac:dyDescent="0.25">
      <c r="A18" s="88"/>
      <c r="B18" s="89" t="s">
        <v>113</v>
      </c>
      <c r="C18" s="213"/>
      <c r="D18" s="213"/>
      <c r="E18" s="213"/>
      <c r="F18" s="213"/>
      <c r="G18" s="213"/>
      <c r="H18" s="213"/>
      <c r="I18" s="213"/>
      <c r="J18" s="213"/>
      <c r="K18" s="90"/>
      <c r="L18" s="45"/>
      <c r="M18" s="41"/>
      <c r="N18" s="41"/>
      <c r="O18" s="41"/>
    </row>
    <row r="19" spans="1:16" s="94" customFormat="1" ht="21" x14ac:dyDescent="0.35">
      <c r="A19" s="91"/>
      <c r="B19" s="92" t="s">
        <v>112</v>
      </c>
      <c r="C19" s="214"/>
      <c r="D19" s="214"/>
      <c r="E19" s="214"/>
      <c r="F19" s="214"/>
      <c r="G19" s="214"/>
      <c r="H19" s="214"/>
      <c r="I19" s="214"/>
      <c r="J19" s="214"/>
      <c r="K19" s="93"/>
      <c r="M19" s="59"/>
      <c r="N19" s="59"/>
    </row>
    <row r="20" spans="1:16" s="58" customFormat="1" ht="21" x14ac:dyDescent="0.35">
      <c r="A20" s="51"/>
      <c r="B20" s="52"/>
      <c r="C20" s="53"/>
      <c r="D20" s="54"/>
      <c r="E20" s="55"/>
      <c r="F20" s="54"/>
      <c r="G20" s="53"/>
      <c r="H20" s="54"/>
      <c r="I20" s="56"/>
      <c r="J20" s="54"/>
      <c r="K20" s="57"/>
    </row>
    <row r="21" spans="1:16" s="94" customFormat="1" ht="21.75" thickBot="1" x14ac:dyDescent="0.4">
      <c r="A21" s="180"/>
      <c r="B21" s="181" t="s">
        <v>114</v>
      </c>
      <c r="C21" s="202"/>
      <c r="D21" s="202"/>
      <c r="E21" s="202"/>
      <c r="F21" s="202"/>
      <c r="G21" s="202"/>
      <c r="H21" s="202"/>
      <c r="I21" s="202"/>
      <c r="J21" s="202"/>
      <c r="K21" s="182"/>
      <c r="M21" s="59"/>
      <c r="N21" s="59"/>
    </row>
    <row r="22" spans="1:16" s="4" customFormat="1" ht="21.75" hidden="1" thickBot="1" x14ac:dyDescent="0.3">
      <c r="A22" s="87"/>
      <c r="B22" s="173"/>
      <c r="C22" s="174"/>
      <c r="D22" s="175"/>
      <c r="E22" s="176"/>
      <c r="F22" s="175"/>
      <c r="G22" s="174"/>
      <c r="H22" s="177"/>
      <c r="I22" s="178"/>
      <c r="J22" s="175"/>
      <c r="K22" s="179"/>
    </row>
    <row r="23" spans="1:16" s="94" customFormat="1" ht="21" hidden="1" x14ac:dyDescent="0.25">
      <c r="A23" s="95"/>
      <c r="B23" s="96" t="s">
        <v>91</v>
      </c>
      <c r="C23" s="97"/>
      <c r="D23" s="98"/>
      <c r="E23" s="99"/>
      <c r="F23" s="98"/>
      <c r="G23" s="97"/>
      <c r="H23" s="100"/>
      <c r="I23" s="101"/>
      <c r="J23" s="98"/>
      <c r="K23" s="102"/>
    </row>
    <row r="24" spans="1:16" s="94" customFormat="1" ht="21" hidden="1" x14ac:dyDescent="0.25">
      <c r="A24" s="95"/>
      <c r="B24" s="96"/>
      <c r="C24" s="97"/>
      <c r="D24" s="98"/>
      <c r="E24" s="99"/>
      <c r="F24" s="98"/>
      <c r="G24" s="97"/>
      <c r="H24" s="100"/>
      <c r="I24" s="101"/>
      <c r="J24" s="98"/>
      <c r="K24" s="102"/>
    </row>
    <row r="25" spans="1:16" s="4" customFormat="1" ht="21" hidden="1" x14ac:dyDescent="0.25">
      <c r="A25" s="70"/>
      <c r="B25" s="71"/>
      <c r="C25" s="62"/>
      <c r="D25" s="63"/>
      <c r="E25" s="64"/>
      <c r="F25" s="63"/>
      <c r="G25" s="62"/>
      <c r="H25" s="65"/>
      <c r="I25" s="66"/>
      <c r="J25" s="63"/>
      <c r="K25" s="67"/>
    </row>
    <row r="26" spans="1:16" s="4" customFormat="1" ht="21.75" hidden="1" thickBot="1" x14ac:dyDescent="0.3">
      <c r="A26" s="109"/>
      <c r="B26" s="110"/>
      <c r="C26" s="111"/>
      <c r="D26" s="112"/>
      <c r="E26" s="113"/>
      <c r="F26" s="112"/>
      <c r="G26" s="111"/>
      <c r="H26" s="112"/>
      <c r="I26" s="114"/>
      <c r="J26" s="112"/>
      <c r="K26" s="115"/>
    </row>
    <row r="27" spans="1:16" s="47" customFormat="1" ht="24" thickTop="1" x14ac:dyDescent="0.25">
      <c r="A27" s="43" t="s">
        <v>108</v>
      </c>
      <c r="B27" s="150" t="s">
        <v>127</v>
      </c>
      <c r="C27" s="221"/>
      <c r="D27" s="221"/>
      <c r="E27" s="221"/>
      <c r="F27" s="221"/>
      <c r="G27" s="221"/>
      <c r="H27" s="221"/>
      <c r="I27" s="221"/>
      <c r="J27" s="221"/>
      <c r="K27" s="44"/>
      <c r="L27" s="45"/>
      <c r="M27" s="41"/>
      <c r="N27" s="41"/>
      <c r="O27" s="41"/>
      <c r="P27" s="46"/>
    </row>
    <row r="28" spans="1:16" s="47" customFormat="1" ht="23.25" x14ac:dyDescent="0.25">
      <c r="A28" s="48"/>
      <c r="B28" s="49" t="s">
        <v>118</v>
      </c>
      <c r="C28" s="213"/>
      <c r="D28" s="213"/>
      <c r="E28" s="213"/>
      <c r="F28" s="213"/>
      <c r="G28" s="213"/>
      <c r="H28" s="213"/>
      <c r="I28" s="213"/>
      <c r="J28" s="213"/>
      <c r="K28" s="50"/>
      <c r="L28" s="45"/>
      <c r="M28" s="41"/>
      <c r="N28" s="41"/>
      <c r="O28" s="41"/>
    </row>
    <row r="29" spans="1:16" s="94" customFormat="1" ht="21" x14ac:dyDescent="0.35">
      <c r="A29" s="91"/>
      <c r="B29" s="92" t="s">
        <v>112</v>
      </c>
      <c r="C29" s="201"/>
      <c r="D29" s="201"/>
      <c r="E29" s="201"/>
      <c r="F29" s="201"/>
      <c r="G29" s="201"/>
      <c r="H29" s="201"/>
      <c r="I29" s="201"/>
      <c r="J29" s="201"/>
      <c r="K29" s="93"/>
      <c r="M29" s="59"/>
      <c r="N29" s="59"/>
    </row>
    <row r="30" spans="1:16" s="4" customFormat="1" ht="21.75" customHeight="1" x14ac:dyDescent="0.25">
      <c r="A30" s="70"/>
      <c r="B30" s="69"/>
      <c r="C30" s="62"/>
      <c r="D30" s="63"/>
      <c r="E30" s="64"/>
      <c r="F30" s="63"/>
      <c r="G30" s="62"/>
      <c r="H30" s="65"/>
      <c r="I30" s="66"/>
      <c r="J30" s="63"/>
      <c r="K30" s="67"/>
    </row>
    <row r="31" spans="1:16" s="4" customFormat="1" ht="21.75" customHeight="1" x14ac:dyDescent="0.25">
      <c r="A31" s="70"/>
      <c r="B31" s="158"/>
      <c r="C31" s="62"/>
      <c r="D31" s="63"/>
      <c r="E31" s="64"/>
      <c r="F31" s="63"/>
      <c r="G31" s="62"/>
      <c r="H31" s="65"/>
      <c r="I31" s="66"/>
      <c r="J31" s="63"/>
      <c r="K31" s="67"/>
    </row>
    <row r="32" spans="1:16" s="94" customFormat="1" ht="21" x14ac:dyDescent="0.35">
      <c r="A32" s="91"/>
      <c r="B32" s="92" t="s">
        <v>114</v>
      </c>
      <c r="C32" s="201"/>
      <c r="D32" s="201"/>
      <c r="E32" s="201"/>
      <c r="F32" s="201"/>
      <c r="G32" s="201"/>
      <c r="H32" s="201"/>
      <c r="I32" s="201"/>
      <c r="J32" s="201"/>
      <c r="K32" s="93"/>
      <c r="M32" s="59"/>
      <c r="N32" s="59"/>
    </row>
    <row r="33" spans="1:16" s="154" customFormat="1" ht="21" x14ac:dyDescent="0.35">
      <c r="A33" s="151"/>
      <c r="B33" s="152"/>
      <c r="C33" s="159"/>
      <c r="D33" s="159"/>
      <c r="E33" s="159"/>
      <c r="F33" s="159"/>
      <c r="G33" s="159"/>
      <c r="H33" s="159"/>
      <c r="I33" s="159"/>
      <c r="J33" s="159"/>
      <c r="K33" s="153"/>
      <c r="M33" s="155"/>
      <c r="N33" s="155"/>
    </row>
    <row r="34" spans="1:16" s="154" customFormat="1" ht="21.75" thickBot="1" x14ac:dyDescent="0.4">
      <c r="A34" s="151"/>
      <c r="B34" s="152"/>
      <c r="C34" s="159"/>
      <c r="D34" s="159"/>
      <c r="E34" s="159"/>
      <c r="F34" s="159"/>
      <c r="G34" s="159"/>
      <c r="H34" s="159"/>
      <c r="I34" s="159"/>
      <c r="J34" s="159"/>
      <c r="K34" s="153"/>
      <c r="M34" s="155"/>
      <c r="N34" s="155"/>
    </row>
    <row r="35" spans="1:16" s="47" customFormat="1" ht="42.75" thickTop="1" x14ac:dyDescent="0.25">
      <c r="A35" s="43" t="s">
        <v>109</v>
      </c>
      <c r="B35" s="150" t="s">
        <v>129</v>
      </c>
      <c r="C35" s="221"/>
      <c r="D35" s="221"/>
      <c r="E35" s="221"/>
      <c r="F35" s="221"/>
      <c r="G35" s="221"/>
      <c r="H35" s="221"/>
      <c r="I35" s="221"/>
      <c r="J35" s="221"/>
      <c r="K35" s="44"/>
      <c r="L35" s="45"/>
      <c r="M35" s="41"/>
      <c r="N35" s="41"/>
      <c r="O35" s="41"/>
      <c r="P35" s="46"/>
    </row>
    <row r="36" spans="1:16" s="47" customFormat="1" ht="23.25" x14ac:dyDescent="0.25">
      <c r="A36" s="163"/>
      <c r="B36" s="164" t="s">
        <v>119</v>
      </c>
      <c r="C36" s="203"/>
      <c r="D36" s="203"/>
      <c r="E36" s="203"/>
      <c r="F36" s="203"/>
      <c r="G36" s="203"/>
      <c r="H36" s="203"/>
      <c r="I36" s="203"/>
      <c r="J36" s="203"/>
      <c r="K36" s="165"/>
      <c r="L36" s="45"/>
      <c r="M36" s="41"/>
      <c r="N36" s="41"/>
      <c r="O36" s="41"/>
    </row>
    <row r="37" spans="1:16" s="94" customFormat="1" ht="21" x14ac:dyDescent="0.35">
      <c r="A37" s="91"/>
      <c r="B37" s="92" t="s">
        <v>112</v>
      </c>
      <c r="C37" s="201"/>
      <c r="D37" s="201"/>
      <c r="E37" s="201"/>
      <c r="F37" s="201"/>
      <c r="G37" s="201"/>
      <c r="H37" s="201"/>
      <c r="I37" s="201"/>
      <c r="J37" s="201"/>
      <c r="K37" s="93"/>
      <c r="M37" s="59"/>
      <c r="N37" s="59"/>
    </row>
    <row r="38" spans="1:16" s="4" customFormat="1" ht="21.75" customHeight="1" x14ac:dyDescent="0.25">
      <c r="A38" s="70"/>
      <c r="B38" s="69"/>
      <c r="C38" s="62"/>
      <c r="D38" s="63"/>
      <c r="E38" s="64"/>
      <c r="F38" s="63"/>
      <c r="G38" s="62"/>
      <c r="H38" s="65"/>
      <c r="I38" s="66"/>
      <c r="J38" s="63"/>
      <c r="K38" s="67"/>
    </row>
    <row r="39" spans="1:16" s="4" customFormat="1" ht="21.75" customHeight="1" x14ac:dyDescent="0.25">
      <c r="A39" s="70"/>
      <c r="B39" s="158"/>
      <c r="C39" s="62"/>
      <c r="D39" s="63"/>
      <c r="E39" s="64"/>
      <c r="F39" s="63"/>
      <c r="G39" s="62"/>
      <c r="H39" s="65"/>
      <c r="I39" s="66"/>
      <c r="J39" s="63"/>
      <c r="K39" s="67"/>
    </row>
    <row r="40" spans="1:16" s="94" customFormat="1" ht="21" x14ac:dyDescent="0.35">
      <c r="A40" s="91"/>
      <c r="B40" s="92" t="s">
        <v>114</v>
      </c>
      <c r="C40" s="201"/>
      <c r="D40" s="201"/>
      <c r="E40" s="201"/>
      <c r="F40" s="201"/>
      <c r="G40" s="201"/>
      <c r="H40" s="201"/>
      <c r="I40" s="201"/>
      <c r="J40" s="201"/>
      <c r="K40" s="93"/>
      <c r="M40" s="59"/>
      <c r="N40" s="59"/>
    </row>
    <row r="41" spans="1:16" s="154" customFormat="1" ht="21" x14ac:dyDescent="0.35">
      <c r="A41" s="151"/>
      <c r="B41" s="152"/>
      <c r="C41" s="159"/>
      <c r="D41" s="159"/>
      <c r="E41" s="159"/>
      <c r="F41" s="159"/>
      <c r="G41" s="159"/>
      <c r="H41" s="159"/>
      <c r="I41" s="159"/>
      <c r="J41" s="159"/>
      <c r="K41" s="153"/>
      <c r="M41" s="155"/>
      <c r="N41" s="155"/>
    </row>
    <row r="42" spans="1:16" s="154" customFormat="1" ht="21" x14ac:dyDescent="0.35">
      <c r="A42" s="166"/>
      <c r="B42" s="167"/>
      <c r="C42" s="168"/>
      <c r="D42" s="168"/>
      <c r="E42" s="168"/>
      <c r="F42" s="168"/>
      <c r="G42" s="168"/>
      <c r="H42" s="168"/>
      <c r="I42" s="168"/>
      <c r="J42" s="168"/>
      <c r="K42" s="169"/>
      <c r="M42" s="155"/>
      <c r="N42" s="155"/>
    </row>
    <row r="43" spans="1:16" s="47" customFormat="1" ht="42" x14ac:dyDescent="0.25">
      <c r="A43" s="160" t="s">
        <v>110</v>
      </c>
      <c r="B43" s="161" t="s">
        <v>128</v>
      </c>
      <c r="C43" s="222"/>
      <c r="D43" s="222"/>
      <c r="E43" s="222"/>
      <c r="F43" s="222"/>
      <c r="G43" s="222"/>
      <c r="H43" s="222"/>
      <c r="I43" s="222"/>
      <c r="J43" s="222"/>
      <c r="K43" s="162"/>
      <c r="L43" s="45"/>
      <c r="M43" s="41"/>
      <c r="N43" s="41"/>
      <c r="O43" s="41"/>
      <c r="P43" s="46"/>
    </row>
    <row r="44" spans="1:16" s="47" customFormat="1" ht="23.25" x14ac:dyDescent="0.25">
      <c r="A44" s="163"/>
      <c r="B44" s="164" t="s">
        <v>120</v>
      </c>
      <c r="C44" s="203"/>
      <c r="D44" s="203"/>
      <c r="E44" s="203"/>
      <c r="F44" s="203"/>
      <c r="G44" s="203"/>
      <c r="H44" s="203"/>
      <c r="I44" s="203"/>
      <c r="J44" s="203"/>
      <c r="K44" s="165"/>
      <c r="L44" s="45"/>
      <c r="M44" s="41"/>
      <c r="N44" s="41"/>
      <c r="O44" s="41"/>
    </row>
    <row r="45" spans="1:16" s="94" customFormat="1" ht="21" x14ac:dyDescent="0.35">
      <c r="A45" s="91"/>
      <c r="B45" s="92" t="s">
        <v>112</v>
      </c>
      <c r="C45" s="201"/>
      <c r="D45" s="201"/>
      <c r="E45" s="201"/>
      <c r="F45" s="201"/>
      <c r="G45" s="201"/>
      <c r="H45" s="201"/>
      <c r="I45" s="201"/>
      <c r="J45" s="201"/>
      <c r="K45" s="93"/>
      <c r="M45" s="59"/>
      <c r="N45" s="59"/>
    </row>
    <row r="46" spans="1:16" s="4" customFormat="1" ht="21.75" customHeight="1" x14ac:dyDescent="0.25">
      <c r="A46" s="70"/>
      <c r="B46" s="69"/>
      <c r="C46" s="62"/>
      <c r="D46" s="63"/>
      <c r="E46" s="64"/>
      <c r="F46" s="63"/>
      <c r="G46" s="62"/>
      <c r="H46" s="65"/>
      <c r="I46" s="66"/>
      <c r="J46" s="63"/>
      <c r="K46" s="67"/>
    </row>
    <row r="47" spans="1:16" s="4" customFormat="1" ht="21.75" customHeight="1" x14ac:dyDescent="0.25">
      <c r="A47" s="70"/>
      <c r="B47" s="158"/>
      <c r="C47" s="62"/>
      <c r="D47" s="63"/>
      <c r="E47" s="64"/>
      <c r="F47" s="63"/>
      <c r="G47" s="62"/>
      <c r="H47" s="65"/>
      <c r="I47" s="66"/>
      <c r="J47" s="63"/>
      <c r="K47" s="67"/>
    </row>
    <row r="48" spans="1:16" s="94" customFormat="1" ht="21" x14ac:dyDescent="0.35">
      <c r="A48" s="91"/>
      <c r="B48" s="92" t="s">
        <v>114</v>
      </c>
      <c r="C48" s="201"/>
      <c r="D48" s="201"/>
      <c r="E48" s="201"/>
      <c r="F48" s="201"/>
      <c r="G48" s="201"/>
      <c r="H48" s="201"/>
      <c r="I48" s="201"/>
      <c r="J48" s="201"/>
      <c r="K48" s="93"/>
      <c r="M48" s="59"/>
      <c r="N48" s="59"/>
    </row>
    <row r="49" spans="1:16" s="154" customFormat="1" ht="21" x14ac:dyDescent="0.35">
      <c r="A49" s="151"/>
      <c r="B49" s="152"/>
      <c r="C49" s="159"/>
      <c r="D49" s="159"/>
      <c r="E49" s="159"/>
      <c r="F49" s="159"/>
      <c r="G49" s="159"/>
      <c r="H49" s="159"/>
      <c r="I49" s="159"/>
      <c r="J49" s="159"/>
      <c r="K49" s="153"/>
      <c r="M49" s="155"/>
      <c r="N49" s="155"/>
    </row>
    <row r="50" spans="1:16" s="154" customFormat="1" ht="21.75" thickBot="1" x14ac:dyDescent="0.4">
      <c r="A50" s="151"/>
      <c r="B50" s="152"/>
      <c r="C50" s="159"/>
      <c r="D50" s="159"/>
      <c r="E50" s="159"/>
      <c r="F50" s="159"/>
      <c r="G50" s="159"/>
      <c r="H50" s="159"/>
      <c r="I50" s="159"/>
      <c r="J50" s="159"/>
      <c r="K50" s="153"/>
      <c r="M50" s="155"/>
      <c r="N50" s="155"/>
    </row>
    <row r="51" spans="1:16" s="47" customFormat="1" ht="63.75" thickTop="1" x14ac:dyDescent="0.25">
      <c r="A51" s="116" t="s">
        <v>111</v>
      </c>
      <c r="B51" s="117" t="s">
        <v>130</v>
      </c>
      <c r="C51" s="223"/>
      <c r="D51" s="223"/>
      <c r="E51" s="223"/>
      <c r="F51" s="223"/>
      <c r="G51" s="223"/>
      <c r="H51" s="223"/>
      <c r="I51" s="223"/>
      <c r="J51" s="223"/>
      <c r="K51" s="118"/>
      <c r="L51" s="45"/>
      <c r="M51" s="41"/>
      <c r="N51" s="41"/>
      <c r="O51" s="41"/>
      <c r="P51" s="119"/>
    </row>
    <row r="52" spans="1:16" s="94" customFormat="1" ht="23.25" x14ac:dyDescent="0.25">
      <c r="A52" s="120"/>
      <c r="B52" s="157" t="s">
        <v>115</v>
      </c>
      <c r="C52" s="215"/>
      <c r="D52" s="216"/>
      <c r="E52" s="216"/>
      <c r="F52" s="216"/>
      <c r="G52" s="216"/>
      <c r="H52" s="216"/>
      <c r="I52" s="216"/>
      <c r="J52" s="217"/>
      <c r="K52" s="122"/>
      <c r="L52" s="123"/>
      <c r="M52" s="41"/>
      <c r="N52" s="41"/>
      <c r="O52" s="41"/>
      <c r="P52" s="47"/>
    </row>
    <row r="53" spans="1:16" s="94" customFormat="1" ht="23.25" x14ac:dyDescent="0.25">
      <c r="A53" s="124"/>
      <c r="B53" s="156" t="s">
        <v>112</v>
      </c>
      <c r="C53" s="218"/>
      <c r="D53" s="219"/>
      <c r="E53" s="219"/>
      <c r="F53" s="219"/>
      <c r="G53" s="219"/>
      <c r="H53" s="219"/>
      <c r="I53" s="219"/>
      <c r="J53" s="220"/>
      <c r="K53" s="125"/>
      <c r="L53" s="123"/>
      <c r="M53" s="59"/>
      <c r="N53" s="59"/>
      <c r="O53" s="41"/>
      <c r="P53" s="47"/>
    </row>
    <row r="54" spans="1:16" s="4" customFormat="1" ht="21" x14ac:dyDescent="0.25">
      <c r="A54" s="70"/>
      <c r="B54" s="126"/>
      <c r="C54" s="62"/>
      <c r="D54" s="63"/>
      <c r="E54" s="64"/>
      <c r="F54" s="63"/>
      <c r="G54" s="62"/>
      <c r="H54" s="65"/>
      <c r="I54" s="66"/>
      <c r="J54" s="63"/>
      <c r="K54" s="67"/>
    </row>
    <row r="55" spans="1:16" s="94" customFormat="1" ht="23.25" x14ac:dyDescent="0.25">
      <c r="A55" s="124"/>
      <c r="B55" s="156" t="s">
        <v>114</v>
      </c>
      <c r="C55" s="218"/>
      <c r="D55" s="219"/>
      <c r="E55" s="219"/>
      <c r="F55" s="219"/>
      <c r="G55" s="219"/>
      <c r="H55" s="219"/>
      <c r="I55" s="219"/>
      <c r="J55" s="220"/>
      <c r="K55" s="125"/>
      <c r="L55" s="123"/>
      <c r="M55" s="59"/>
      <c r="N55" s="59"/>
      <c r="O55" s="41"/>
      <c r="P55" s="47"/>
    </row>
    <row r="56" spans="1:16" s="4" customFormat="1" ht="21" x14ac:dyDescent="0.25">
      <c r="A56" s="70"/>
      <c r="B56" s="126"/>
      <c r="C56" s="62"/>
      <c r="D56" s="63"/>
      <c r="E56" s="64"/>
      <c r="F56" s="63"/>
      <c r="G56" s="62"/>
      <c r="H56" s="65"/>
      <c r="I56" s="66"/>
      <c r="J56" s="63"/>
      <c r="K56" s="67"/>
    </row>
    <row r="57" spans="1:16" s="94" customFormat="1" ht="23.25" x14ac:dyDescent="0.25">
      <c r="A57" s="120"/>
      <c r="B57" s="121" t="s">
        <v>121</v>
      </c>
      <c r="C57" s="215"/>
      <c r="D57" s="216"/>
      <c r="E57" s="216"/>
      <c r="F57" s="216"/>
      <c r="G57" s="216"/>
      <c r="H57" s="216"/>
      <c r="I57" s="216"/>
      <c r="J57" s="217"/>
      <c r="K57" s="122"/>
      <c r="L57" s="123"/>
      <c r="M57" s="41"/>
      <c r="N57" s="41"/>
      <c r="O57" s="41"/>
      <c r="P57" s="47"/>
    </row>
    <row r="58" spans="1:16" s="94" customFormat="1" ht="21.75" thickBot="1" x14ac:dyDescent="0.3">
      <c r="A58" s="170"/>
      <c r="B58" s="171"/>
      <c r="C58" s="172"/>
      <c r="D58" s="75"/>
      <c r="E58" s="76"/>
      <c r="F58" s="75"/>
      <c r="G58" s="172"/>
      <c r="H58" s="77"/>
      <c r="I58" s="78"/>
      <c r="J58" s="75"/>
      <c r="K58" s="79"/>
    </row>
    <row r="59" spans="1:16" s="47" customFormat="1" ht="24" thickTop="1" x14ac:dyDescent="0.25">
      <c r="A59" s="127" t="s">
        <v>122</v>
      </c>
      <c r="B59" s="128" t="s">
        <v>131</v>
      </c>
      <c r="C59" s="231"/>
      <c r="D59" s="232"/>
      <c r="E59" s="232"/>
      <c r="F59" s="232"/>
      <c r="G59" s="232"/>
      <c r="H59" s="232"/>
      <c r="I59" s="232"/>
      <c r="J59" s="233"/>
      <c r="K59" s="129"/>
      <c r="L59" s="45"/>
      <c r="M59" s="41"/>
      <c r="O59" s="41"/>
      <c r="P59" s="119"/>
    </row>
    <row r="60" spans="1:16" s="47" customFormat="1" ht="23.25" x14ac:dyDescent="0.25">
      <c r="A60" s="130"/>
      <c r="B60" s="131" t="s">
        <v>123</v>
      </c>
      <c r="C60" s="228"/>
      <c r="D60" s="229"/>
      <c r="E60" s="229"/>
      <c r="F60" s="229"/>
      <c r="G60" s="229"/>
      <c r="H60" s="229"/>
      <c r="I60" s="229"/>
      <c r="J60" s="230"/>
      <c r="K60" s="132"/>
      <c r="L60" s="45"/>
      <c r="N60" s="41"/>
      <c r="O60" s="41"/>
    </row>
    <row r="61" spans="1:16" s="136" customFormat="1" ht="23.25" x14ac:dyDescent="0.25">
      <c r="A61" s="133"/>
      <c r="B61" s="134" t="s">
        <v>112</v>
      </c>
      <c r="C61" s="224"/>
      <c r="D61" s="225"/>
      <c r="E61" s="225"/>
      <c r="F61" s="225"/>
      <c r="G61" s="225"/>
      <c r="H61" s="225"/>
      <c r="I61" s="225"/>
      <c r="J61" s="226"/>
      <c r="K61" s="135"/>
      <c r="M61" s="59"/>
      <c r="N61" s="4"/>
      <c r="O61" s="137"/>
    </row>
    <row r="62" spans="1:16" s="47" customFormat="1" ht="21" x14ac:dyDescent="0.35">
      <c r="A62" s="70"/>
      <c r="B62" s="149"/>
      <c r="C62" s="144"/>
      <c r="D62" s="144"/>
      <c r="E62" s="145"/>
      <c r="F62" s="144"/>
      <c r="G62" s="144"/>
      <c r="H62" s="146"/>
      <c r="I62" s="147"/>
      <c r="J62" s="144"/>
      <c r="K62" s="148"/>
    </row>
    <row r="63" spans="1:16" s="136" customFormat="1" ht="23.25" x14ac:dyDescent="0.25">
      <c r="A63" s="133"/>
      <c r="B63" s="134" t="s">
        <v>114</v>
      </c>
      <c r="C63" s="227"/>
      <c r="D63" s="227"/>
      <c r="E63" s="227"/>
      <c r="F63" s="227"/>
      <c r="G63" s="227"/>
      <c r="H63" s="227"/>
      <c r="I63" s="227"/>
      <c r="J63" s="227"/>
      <c r="K63" s="135"/>
      <c r="M63" s="59"/>
      <c r="N63" s="137"/>
      <c r="O63" s="137"/>
    </row>
    <row r="64" spans="1:16" s="136" customFormat="1" ht="21" x14ac:dyDescent="0.35">
      <c r="A64" s="95"/>
      <c r="B64" s="139"/>
      <c r="C64" s="140"/>
      <c r="D64" s="140"/>
      <c r="E64" s="141"/>
      <c r="F64" s="140"/>
      <c r="G64" s="140"/>
      <c r="H64" s="142"/>
      <c r="I64" s="143"/>
      <c r="J64" s="140"/>
      <c r="K64" s="138"/>
    </row>
  </sheetData>
  <mergeCells count="29">
    <mergeCell ref="C59:J59"/>
    <mergeCell ref="C60:J60"/>
    <mergeCell ref="C61:J61"/>
    <mergeCell ref="C63:J63"/>
    <mergeCell ref="C51:J51"/>
    <mergeCell ref="C52:J52"/>
    <mergeCell ref="C53:J53"/>
    <mergeCell ref="C7:J7"/>
    <mergeCell ref="C8:J8"/>
    <mergeCell ref="C9:J9"/>
    <mergeCell ref="C10:J10"/>
    <mergeCell ref="C18:J18"/>
    <mergeCell ref="C19:J19"/>
    <mergeCell ref="C11:J11"/>
    <mergeCell ref="C57:J57"/>
    <mergeCell ref="C55:J55"/>
    <mergeCell ref="C27:J27"/>
    <mergeCell ref="C28:J28"/>
    <mergeCell ref="C35:J35"/>
    <mergeCell ref="C36:J36"/>
    <mergeCell ref="C37:J37"/>
    <mergeCell ref="C43:J43"/>
    <mergeCell ref="C45:J45"/>
    <mergeCell ref="C48:J48"/>
    <mergeCell ref="C21:J21"/>
    <mergeCell ref="C40:J40"/>
    <mergeCell ref="C29:J29"/>
    <mergeCell ref="C32:J32"/>
    <mergeCell ref="C44:J44"/>
  </mergeCells>
  <printOptions horizontalCentered="1"/>
  <pageMargins left="0.35433070866141736" right="0.35433070866141736" top="0.74803149606299213" bottom="0.51181102362204722" header="0.31496062992125984" footer="0.19685039370078741"/>
  <pageSetup paperSize="9" scale="94" fitToHeight="0" orientation="landscape" r:id="rId1"/>
  <headerFooter>
    <oddHeader>&amp;R&amp;"TH SarabunPSK,Bold"&amp;18เอกสารแนบหมายเลข 3</oddHeader>
    <oddFooter>&amp;C&amp;"TH SarabunPSK,Regular"&amp;16- &amp;P -</oddFooter>
  </headerFooter>
  <rowBreaks count="3" manualBreakCount="3">
    <brk id="26" max="10" man="1"/>
    <brk id="42" max="10" man="1"/>
    <brk id="5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2"/>
  <sheetViews>
    <sheetView view="pageBreakPreview" zoomScale="70" zoomScaleNormal="130" zoomScaleSheetLayoutView="70" zoomScalePageLayoutView="60" workbookViewId="0">
      <selection activeCell="N25" sqref="N25"/>
    </sheetView>
  </sheetViews>
  <sheetFormatPr defaultColWidth="9.125" defaultRowHeight="14.25" x14ac:dyDescent="0.2"/>
  <cols>
    <col min="1" max="1" width="5.875" style="14" customWidth="1"/>
    <col min="2" max="2" width="48.875" style="15" customWidth="1"/>
    <col min="3" max="3" width="8.75" style="16" customWidth="1"/>
    <col min="4" max="4" width="8.75" style="17" customWidth="1"/>
    <col min="5" max="5" width="8.75" style="16" customWidth="1"/>
    <col min="6" max="6" width="8.75" style="17" customWidth="1"/>
    <col min="7" max="7" width="9.875" style="16" customWidth="1"/>
    <col min="8" max="8" width="9.125" style="17"/>
    <col min="9" max="9" width="8.75" style="18" customWidth="1"/>
    <col min="10" max="10" width="8.75" style="17" customWidth="1"/>
    <col min="11" max="11" width="13.25" style="16" customWidth="1"/>
    <col min="12" max="12" width="3.375" style="16" customWidth="1"/>
    <col min="13" max="14" width="22" style="16" customWidth="1"/>
    <col min="15" max="15" width="16.625" style="16" customWidth="1"/>
    <col min="16" max="16" width="21.125" style="16" customWidth="1"/>
    <col min="17" max="17" width="16.625" style="16" customWidth="1"/>
    <col min="18" max="16384" width="9.125" style="16"/>
  </cols>
  <sheetData>
    <row r="1" spans="1:16" s="4" customFormat="1" ht="21" x14ac:dyDescent="0.35">
      <c r="A1" s="1" t="s">
        <v>124</v>
      </c>
      <c r="B1" s="1"/>
      <c r="C1" s="5"/>
      <c r="D1" s="6"/>
      <c r="E1" s="5"/>
      <c r="F1" s="5"/>
      <c r="G1" s="5"/>
      <c r="H1" s="5"/>
      <c r="I1" s="3"/>
      <c r="J1" s="3"/>
      <c r="K1" s="3"/>
    </row>
    <row r="2" spans="1:16" s="4" customFormat="1" ht="21" x14ac:dyDescent="0.35">
      <c r="A2" s="1" t="s">
        <v>0</v>
      </c>
      <c r="B2" s="1"/>
      <c r="C2" s="5"/>
      <c r="D2" s="6"/>
      <c r="E2" s="5"/>
      <c r="F2" s="5"/>
      <c r="G2" s="5"/>
      <c r="H2" s="5"/>
      <c r="I2" s="3"/>
      <c r="J2" s="3"/>
      <c r="K2" s="3"/>
    </row>
    <row r="3" spans="1:16" s="4" customFormat="1" ht="2.25" customHeight="1" x14ac:dyDescent="0.35">
      <c r="A3" s="7"/>
      <c r="B3" s="8"/>
      <c r="C3" s="9"/>
      <c r="D3" s="10"/>
      <c r="E3" s="5"/>
      <c r="F3" s="11"/>
      <c r="G3" s="5"/>
      <c r="H3" s="11"/>
      <c r="I3" s="12"/>
      <c r="J3" s="13"/>
      <c r="K3" s="2"/>
    </row>
    <row r="4" spans="1:16" ht="19.899999999999999" customHeight="1" x14ac:dyDescent="0.2"/>
    <row r="5" spans="1:16" s="25" customFormat="1" ht="21" customHeight="1" x14ac:dyDescent="0.35">
      <c r="A5" s="19" t="s">
        <v>1</v>
      </c>
      <c r="B5" s="19" t="s">
        <v>2</v>
      </c>
      <c r="C5" s="20" t="s">
        <v>3</v>
      </c>
      <c r="D5" s="21"/>
      <c r="E5" s="20" t="s">
        <v>4</v>
      </c>
      <c r="F5" s="21"/>
      <c r="G5" s="22" t="s">
        <v>5</v>
      </c>
      <c r="H5" s="22"/>
      <c r="I5" s="23" t="s">
        <v>6</v>
      </c>
      <c r="J5" s="21"/>
      <c r="K5" s="24" t="s">
        <v>7</v>
      </c>
    </row>
    <row r="6" spans="1:16" s="4" customFormat="1" ht="21" x14ac:dyDescent="0.35">
      <c r="A6" s="26" t="s">
        <v>8</v>
      </c>
      <c r="B6" s="27"/>
      <c r="C6" s="28" t="s">
        <v>9</v>
      </c>
      <c r="D6" s="29" t="s">
        <v>10</v>
      </c>
      <c r="E6" s="30" t="s">
        <v>9</v>
      </c>
      <c r="F6" s="29" t="s">
        <v>10</v>
      </c>
      <c r="G6" s="28" t="s">
        <v>11</v>
      </c>
      <c r="H6" s="29" t="s">
        <v>12</v>
      </c>
      <c r="I6" s="31" t="s">
        <v>9</v>
      </c>
      <c r="J6" s="32" t="s">
        <v>13</v>
      </c>
      <c r="K6" s="33" t="s">
        <v>14</v>
      </c>
    </row>
    <row r="7" spans="1:16" s="4" customFormat="1" ht="21.75" thickBot="1" x14ac:dyDescent="0.3">
      <c r="A7" s="34"/>
      <c r="B7" s="35" t="s">
        <v>15</v>
      </c>
      <c r="C7" s="204"/>
      <c r="D7" s="205"/>
      <c r="E7" s="205"/>
      <c r="F7" s="205"/>
      <c r="G7" s="205"/>
      <c r="H7" s="205"/>
      <c r="I7" s="205"/>
      <c r="J7" s="206"/>
      <c r="K7" s="36">
        <f>K8</f>
        <v>3680000</v>
      </c>
      <c r="M7" s="37"/>
      <c r="N7" s="37"/>
    </row>
    <row r="8" spans="1:16" s="4" customFormat="1" ht="43.5" thickTop="1" thickBot="1" x14ac:dyDescent="0.3">
      <c r="A8" s="38">
        <v>1</v>
      </c>
      <c r="B8" s="39" t="s">
        <v>116</v>
      </c>
      <c r="C8" s="207"/>
      <c r="D8" s="208"/>
      <c r="E8" s="208"/>
      <c r="F8" s="208"/>
      <c r="G8" s="208"/>
      <c r="H8" s="208"/>
      <c r="I8" s="208"/>
      <c r="J8" s="209"/>
      <c r="K8" s="40">
        <f>SUM(K9)</f>
        <v>3680000</v>
      </c>
      <c r="M8" s="41"/>
      <c r="N8" s="41"/>
      <c r="O8" s="41"/>
      <c r="P8" s="42"/>
    </row>
    <row r="9" spans="1:16" s="47" customFormat="1" ht="42.75" thickTop="1" x14ac:dyDescent="0.25">
      <c r="A9" s="43" t="s">
        <v>16</v>
      </c>
      <c r="B9" s="150" t="s">
        <v>126</v>
      </c>
      <c r="C9" s="210"/>
      <c r="D9" s="211"/>
      <c r="E9" s="211"/>
      <c r="F9" s="211"/>
      <c r="G9" s="211"/>
      <c r="H9" s="211"/>
      <c r="I9" s="211"/>
      <c r="J9" s="212"/>
      <c r="K9" s="44">
        <f>SUM(K10,K58)</f>
        <v>3680000</v>
      </c>
      <c r="L9" s="45"/>
      <c r="M9" s="41"/>
      <c r="N9" s="41"/>
      <c r="O9" s="41"/>
      <c r="P9" s="46"/>
    </row>
    <row r="10" spans="1:16" s="47" customFormat="1" ht="42" x14ac:dyDescent="0.25">
      <c r="A10" s="48"/>
      <c r="B10" s="49" t="s">
        <v>17</v>
      </c>
      <c r="C10" s="240"/>
      <c r="D10" s="241"/>
      <c r="E10" s="241"/>
      <c r="F10" s="241"/>
      <c r="G10" s="241"/>
      <c r="H10" s="241"/>
      <c r="I10" s="241"/>
      <c r="J10" s="242"/>
      <c r="K10" s="50">
        <f>SUM(K11,K13,K33)</f>
        <v>3400000</v>
      </c>
      <c r="L10" s="45"/>
      <c r="M10" s="41"/>
      <c r="N10" s="41"/>
      <c r="O10" s="41"/>
    </row>
    <row r="11" spans="1:16" s="58" customFormat="1" ht="21" x14ac:dyDescent="0.35">
      <c r="A11" s="51"/>
      <c r="B11" s="52" t="s">
        <v>18</v>
      </c>
      <c r="C11" s="53"/>
      <c r="D11" s="54"/>
      <c r="E11" s="55"/>
      <c r="F11" s="54"/>
      <c r="G11" s="53"/>
      <c r="H11" s="54"/>
      <c r="I11" s="56"/>
      <c r="J11" s="54"/>
      <c r="K11" s="57">
        <f>SUM(K12)</f>
        <v>72000</v>
      </c>
      <c r="M11" s="59"/>
      <c r="N11" s="59"/>
    </row>
    <row r="12" spans="1:16" s="68" customFormat="1" ht="21" x14ac:dyDescent="0.35">
      <c r="A12" s="60"/>
      <c r="B12" s="61" t="s">
        <v>19</v>
      </c>
      <c r="C12" s="183">
        <v>2</v>
      </c>
      <c r="D12" s="184" t="s">
        <v>20</v>
      </c>
      <c r="E12" s="185">
        <v>6</v>
      </c>
      <c r="F12" s="184" t="s">
        <v>21</v>
      </c>
      <c r="G12" s="183">
        <v>1200</v>
      </c>
      <c r="H12" s="186" t="s">
        <v>12</v>
      </c>
      <c r="I12" s="187">
        <v>5</v>
      </c>
      <c r="J12" s="184" t="s">
        <v>13</v>
      </c>
      <c r="K12" s="188">
        <f>C12*E12*G12*I12</f>
        <v>72000</v>
      </c>
    </row>
    <row r="13" spans="1:16" s="58" customFormat="1" ht="21" x14ac:dyDescent="0.35">
      <c r="A13" s="51"/>
      <c r="B13" s="52" t="s">
        <v>22</v>
      </c>
      <c r="C13" s="53"/>
      <c r="D13" s="54"/>
      <c r="E13" s="55"/>
      <c r="F13" s="54"/>
      <c r="G13" s="53"/>
      <c r="H13" s="54"/>
      <c r="I13" s="56"/>
      <c r="J13" s="54"/>
      <c r="K13" s="57">
        <f>SUM(K14:K32)</f>
        <v>2490000</v>
      </c>
    </row>
    <row r="14" spans="1:16" s="68" customFormat="1" ht="42" x14ac:dyDescent="0.25">
      <c r="A14" s="60"/>
      <c r="B14" s="189" t="s">
        <v>23</v>
      </c>
      <c r="C14" s="183">
        <v>100</v>
      </c>
      <c r="D14" s="184" t="s">
        <v>20</v>
      </c>
      <c r="E14" s="185">
        <v>1</v>
      </c>
      <c r="F14" s="184" t="s">
        <v>24</v>
      </c>
      <c r="G14" s="183">
        <v>150</v>
      </c>
      <c r="H14" s="186" t="s">
        <v>12</v>
      </c>
      <c r="I14" s="187">
        <v>10</v>
      </c>
      <c r="J14" s="184" t="s">
        <v>13</v>
      </c>
      <c r="K14" s="188">
        <f t="shared" ref="K14:K21" si="0">C14*E14*G14*I14</f>
        <v>150000</v>
      </c>
    </row>
    <row r="15" spans="1:16" s="4" customFormat="1" ht="42" x14ac:dyDescent="0.25">
      <c r="A15" s="70"/>
      <c r="B15" s="189" t="s">
        <v>25</v>
      </c>
      <c r="C15" s="183">
        <v>50</v>
      </c>
      <c r="D15" s="184" t="s">
        <v>20</v>
      </c>
      <c r="E15" s="185">
        <v>1</v>
      </c>
      <c r="F15" s="184" t="s">
        <v>24</v>
      </c>
      <c r="G15" s="183">
        <v>150</v>
      </c>
      <c r="H15" s="186" t="s">
        <v>12</v>
      </c>
      <c r="I15" s="187">
        <v>10</v>
      </c>
      <c r="J15" s="184" t="s">
        <v>13</v>
      </c>
      <c r="K15" s="188">
        <f t="shared" si="0"/>
        <v>75000</v>
      </c>
    </row>
    <row r="16" spans="1:16" s="4" customFormat="1" ht="42" x14ac:dyDescent="0.25">
      <c r="A16" s="70"/>
      <c r="B16" s="189" t="s">
        <v>26</v>
      </c>
      <c r="C16" s="183">
        <v>20</v>
      </c>
      <c r="D16" s="184" t="s">
        <v>20</v>
      </c>
      <c r="E16" s="185">
        <v>1</v>
      </c>
      <c r="F16" s="184" t="s">
        <v>24</v>
      </c>
      <c r="G16" s="183">
        <v>150</v>
      </c>
      <c r="H16" s="186" t="s">
        <v>12</v>
      </c>
      <c r="I16" s="187">
        <v>10</v>
      </c>
      <c r="J16" s="184" t="s">
        <v>13</v>
      </c>
      <c r="K16" s="188">
        <f t="shared" si="0"/>
        <v>30000</v>
      </c>
    </row>
    <row r="17" spans="1:11" s="4" customFormat="1" ht="63" x14ac:dyDescent="0.25">
      <c r="A17" s="70"/>
      <c r="B17" s="189" t="s">
        <v>27</v>
      </c>
      <c r="C17" s="183">
        <v>1</v>
      </c>
      <c r="D17" s="184" t="s">
        <v>28</v>
      </c>
      <c r="E17" s="185">
        <v>30</v>
      </c>
      <c r="F17" s="184" t="s">
        <v>29</v>
      </c>
      <c r="G17" s="183">
        <v>2800</v>
      </c>
      <c r="H17" s="186" t="s">
        <v>12</v>
      </c>
      <c r="I17" s="187">
        <v>1</v>
      </c>
      <c r="J17" s="184" t="s">
        <v>13</v>
      </c>
      <c r="K17" s="188">
        <f t="shared" si="0"/>
        <v>84000</v>
      </c>
    </row>
    <row r="18" spans="1:11" s="4" customFormat="1" ht="21" x14ac:dyDescent="0.25">
      <c r="A18" s="70"/>
      <c r="B18" s="189" t="s">
        <v>30</v>
      </c>
      <c r="C18" s="183">
        <v>3</v>
      </c>
      <c r="D18" s="184" t="s">
        <v>31</v>
      </c>
      <c r="E18" s="185">
        <v>20</v>
      </c>
      <c r="F18" s="184" t="s">
        <v>32</v>
      </c>
      <c r="G18" s="183">
        <v>1500</v>
      </c>
      <c r="H18" s="186" t="s">
        <v>12</v>
      </c>
      <c r="I18" s="187">
        <v>1</v>
      </c>
      <c r="J18" s="184" t="s">
        <v>13</v>
      </c>
      <c r="K18" s="188">
        <f t="shared" si="0"/>
        <v>90000</v>
      </c>
    </row>
    <row r="19" spans="1:11" s="4" customFormat="1" ht="21" x14ac:dyDescent="0.25">
      <c r="A19" s="70"/>
      <c r="B19" s="189" t="s">
        <v>33</v>
      </c>
      <c r="C19" s="183">
        <v>1</v>
      </c>
      <c r="D19" s="184" t="s">
        <v>28</v>
      </c>
      <c r="E19" s="185">
        <v>1</v>
      </c>
      <c r="F19" s="184" t="s">
        <v>29</v>
      </c>
      <c r="G19" s="183">
        <v>2800</v>
      </c>
      <c r="H19" s="186" t="s">
        <v>12</v>
      </c>
      <c r="I19" s="187">
        <v>20</v>
      </c>
      <c r="J19" s="184" t="s">
        <v>13</v>
      </c>
      <c r="K19" s="188">
        <f t="shared" si="0"/>
        <v>56000</v>
      </c>
    </row>
    <row r="20" spans="1:11" s="4" customFormat="1" ht="21" x14ac:dyDescent="0.25">
      <c r="A20" s="70"/>
      <c r="B20" s="189" t="s">
        <v>34</v>
      </c>
      <c r="C20" s="183">
        <v>10</v>
      </c>
      <c r="D20" s="184" t="s">
        <v>20</v>
      </c>
      <c r="E20" s="185">
        <v>30</v>
      </c>
      <c r="F20" s="184" t="s">
        <v>29</v>
      </c>
      <c r="G20" s="183">
        <v>240</v>
      </c>
      <c r="H20" s="186" t="s">
        <v>12</v>
      </c>
      <c r="I20" s="187">
        <v>1</v>
      </c>
      <c r="J20" s="184" t="s">
        <v>13</v>
      </c>
      <c r="K20" s="188">
        <f t="shared" si="0"/>
        <v>72000</v>
      </c>
    </row>
    <row r="21" spans="1:11" s="4" customFormat="1" ht="21" x14ac:dyDescent="0.25">
      <c r="A21" s="70"/>
      <c r="B21" s="189" t="s">
        <v>35</v>
      </c>
      <c r="C21" s="183">
        <v>240</v>
      </c>
      <c r="D21" s="184" t="s">
        <v>20</v>
      </c>
      <c r="E21" s="185">
        <v>1</v>
      </c>
      <c r="F21" s="184" t="s">
        <v>24</v>
      </c>
      <c r="G21" s="183">
        <v>200</v>
      </c>
      <c r="H21" s="186" t="s">
        <v>12</v>
      </c>
      <c r="I21" s="187">
        <v>1</v>
      </c>
      <c r="J21" s="184" t="s">
        <v>13</v>
      </c>
      <c r="K21" s="188">
        <f t="shared" si="0"/>
        <v>48000</v>
      </c>
    </row>
    <row r="22" spans="1:11" s="4" customFormat="1" ht="21" x14ac:dyDescent="0.25">
      <c r="A22" s="70"/>
      <c r="B22" s="189" t="s">
        <v>36</v>
      </c>
      <c r="C22" s="183">
        <v>3</v>
      </c>
      <c r="D22" s="184" t="s">
        <v>37</v>
      </c>
      <c r="E22" s="185">
        <v>1</v>
      </c>
      <c r="F22" s="184" t="s">
        <v>38</v>
      </c>
      <c r="G22" s="183">
        <v>20000</v>
      </c>
      <c r="H22" s="186" t="s">
        <v>12</v>
      </c>
      <c r="I22" s="187">
        <v>1</v>
      </c>
      <c r="J22" s="184" t="s">
        <v>13</v>
      </c>
      <c r="K22" s="188">
        <f>C22*G22*I22</f>
        <v>60000</v>
      </c>
    </row>
    <row r="23" spans="1:11" s="4" customFormat="1" ht="21" x14ac:dyDescent="0.25">
      <c r="A23" s="70"/>
      <c r="B23" s="189" t="s">
        <v>39</v>
      </c>
      <c r="C23" s="183">
        <v>1</v>
      </c>
      <c r="D23" s="184" t="s">
        <v>40</v>
      </c>
      <c r="E23" s="185">
        <v>1</v>
      </c>
      <c r="F23" s="184" t="s">
        <v>38</v>
      </c>
      <c r="G23" s="183">
        <v>150000</v>
      </c>
      <c r="H23" s="186" t="s">
        <v>12</v>
      </c>
      <c r="I23" s="187">
        <v>1</v>
      </c>
      <c r="J23" s="184" t="s">
        <v>13</v>
      </c>
      <c r="K23" s="188">
        <f>C23*E23*G23*I23</f>
        <v>150000</v>
      </c>
    </row>
    <row r="24" spans="1:11" s="4" customFormat="1" ht="63" x14ac:dyDescent="0.25">
      <c r="A24" s="70"/>
      <c r="B24" s="189" t="s">
        <v>41</v>
      </c>
      <c r="C24" s="183">
        <v>40</v>
      </c>
      <c r="D24" s="184" t="s">
        <v>42</v>
      </c>
      <c r="E24" s="185">
        <v>1</v>
      </c>
      <c r="F24" s="184" t="s">
        <v>38</v>
      </c>
      <c r="G24" s="183">
        <v>15000</v>
      </c>
      <c r="H24" s="186" t="s">
        <v>12</v>
      </c>
      <c r="I24" s="187">
        <v>1</v>
      </c>
      <c r="J24" s="184" t="s">
        <v>13</v>
      </c>
      <c r="K24" s="188">
        <f>C24*E24*G24*I24</f>
        <v>600000</v>
      </c>
    </row>
    <row r="25" spans="1:11" s="4" customFormat="1" ht="42" x14ac:dyDescent="0.25">
      <c r="A25" s="70"/>
      <c r="B25" s="69" t="s">
        <v>43</v>
      </c>
      <c r="C25" s="62">
        <v>1</v>
      </c>
      <c r="D25" s="63" t="s">
        <v>38</v>
      </c>
      <c r="E25" s="64">
        <v>1</v>
      </c>
      <c r="F25" s="63" t="s">
        <v>38</v>
      </c>
      <c r="G25" s="62">
        <v>5000</v>
      </c>
      <c r="H25" s="65" t="s">
        <v>12</v>
      </c>
      <c r="I25" s="66">
        <v>20</v>
      </c>
      <c r="J25" s="63" t="s">
        <v>13</v>
      </c>
      <c r="K25" s="67">
        <f t="shared" ref="K25:K27" si="1">C25*E25*G25*I25</f>
        <v>100000</v>
      </c>
    </row>
    <row r="26" spans="1:11" s="4" customFormat="1" ht="42" x14ac:dyDescent="0.25">
      <c r="A26" s="70"/>
      <c r="B26" s="69" t="s">
        <v>44</v>
      </c>
      <c r="C26" s="62">
        <v>1</v>
      </c>
      <c r="D26" s="63" t="s">
        <v>38</v>
      </c>
      <c r="E26" s="64">
        <v>1</v>
      </c>
      <c r="F26" s="63" t="s">
        <v>38</v>
      </c>
      <c r="G26" s="62">
        <v>200000</v>
      </c>
      <c r="H26" s="65" t="s">
        <v>12</v>
      </c>
      <c r="I26" s="66">
        <v>1</v>
      </c>
      <c r="J26" s="63" t="s">
        <v>13</v>
      </c>
      <c r="K26" s="67">
        <f t="shared" si="1"/>
        <v>200000</v>
      </c>
    </row>
    <row r="27" spans="1:11" s="4" customFormat="1" ht="21" x14ac:dyDescent="0.25">
      <c r="A27" s="70"/>
      <c r="B27" s="69" t="s">
        <v>45</v>
      </c>
      <c r="C27" s="62">
        <v>10</v>
      </c>
      <c r="D27" s="63" t="s">
        <v>46</v>
      </c>
      <c r="E27" s="64">
        <v>1</v>
      </c>
      <c r="F27" s="63" t="s">
        <v>38</v>
      </c>
      <c r="G27" s="62">
        <v>20000</v>
      </c>
      <c r="H27" s="65" t="s">
        <v>12</v>
      </c>
      <c r="I27" s="66">
        <v>1</v>
      </c>
      <c r="J27" s="63" t="s">
        <v>13</v>
      </c>
      <c r="K27" s="67">
        <f t="shared" si="1"/>
        <v>200000</v>
      </c>
    </row>
    <row r="28" spans="1:11" s="4" customFormat="1" ht="21" x14ac:dyDescent="0.25">
      <c r="A28" s="70"/>
      <c r="B28" s="69" t="s">
        <v>47</v>
      </c>
      <c r="C28" s="62">
        <v>5000</v>
      </c>
      <c r="D28" s="63" t="s">
        <v>48</v>
      </c>
      <c r="E28" s="64">
        <v>1</v>
      </c>
      <c r="F28" s="63" t="s">
        <v>38</v>
      </c>
      <c r="G28" s="62">
        <v>15</v>
      </c>
      <c r="H28" s="65" t="s">
        <v>12</v>
      </c>
      <c r="I28" s="66">
        <v>1</v>
      </c>
      <c r="J28" s="63" t="s">
        <v>13</v>
      </c>
      <c r="K28" s="67">
        <f>C28*E28*G28*I28</f>
        <v>75000</v>
      </c>
    </row>
    <row r="29" spans="1:11" s="4" customFormat="1" ht="21" customHeight="1" x14ac:dyDescent="0.25">
      <c r="A29" s="70"/>
      <c r="B29" s="69" t="s">
        <v>49</v>
      </c>
      <c r="C29" s="62">
        <v>600</v>
      </c>
      <c r="D29" s="63" t="s">
        <v>48</v>
      </c>
      <c r="E29" s="64">
        <v>1</v>
      </c>
      <c r="F29" s="63" t="s">
        <v>38</v>
      </c>
      <c r="G29" s="62">
        <v>25</v>
      </c>
      <c r="H29" s="65" t="s">
        <v>12</v>
      </c>
      <c r="I29" s="66">
        <v>1</v>
      </c>
      <c r="J29" s="63" t="s">
        <v>13</v>
      </c>
      <c r="K29" s="67">
        <f>C29*E29*G29*I29</f>
        <v>15000</v>
      </c>
    </row>
    <row r="30" spans="1:11" s="4" customFormat="1" ht="42" x14ac:dyDescent="0.25">
      <c r="A30" s="70"/>
      <c r="B30" s="69" t="s">
        <v>50</v>
      </c>
      <c r="C30" s="62">
        <v>1</v>
      </c>
      <c r="D30" s="63" t="s">
        <v>38</v>
      </c>
      <c r="E30" s="64">
        <v>1</v>
      </c>
      <c r="F30" s="63" t="s">
        <v>38</v>
      </c>
      <c r="G30" s="62">
        <v>35000</v>
      </c>
      <c r="H30" s="65" t="s">
        <v>12</v>
      </c>
      <c r="I30" s="66">
        <v>3</v>
      </c>
      <c r="J30" s="63" t="s">
        <v>13</v>
      </c>
      <c r="K30" s="67">
        <f>C30*E30*G30*I30</f>
        <v>105000</v>
      </c>
    </row>
    <row r="31" spans="1:11" s="4" customFormat="1" ht="21" customHeight="1" x14ac:dyDescent="0.25">
      <c r="A31" s="70"/>
      <c r="B31" s="71" t="s">
        <v>51</v>
      </c>
      <c r="C31" s="62">
        <v>1</v>
      </c>
      <c r="D31" s="63" t="s">
        <v>38</v>
      </c>
      <c r="E31" s="64">
        <v>1</v>
      </c>
      <c r="F31" s="63" t="s">
        <v>38</v>
      </c>
      <c r="G31" s="62">
        <v>200000</v>
      </c>
      <c r="H31" s="65" t="s">
        <v>12</v>
      </c>
      <c r="I31" s="66">
        <v>1</v>
      </c>
      <c r="J31" s="63" t="s">
        <v>13</v>
      </c>
      <c r="K31" s="67">
        <f>C31*E31*G31*I31</f>
        <v>200000</v>
      </c>
    </row>
    <row r="32" spans="1:11" s="4" customFormat="1" ht="63" x14ac:dyDescent="0.25">
      <c r="A32" s="72"/>
      <c r="B32" s="73" t="s">
        <v>52</v>
      </c>
      <c r="C32" s="74">
        <v>1</v>
      </c>
      <c r="D32" s="75" t="s">
        <v>20</v>
      </c>
      <c r="E32" s="76">
        <v>12</v>
      </c>
      <c r="F32" s="75" t="s">
        <v>53</v>
      </c>
      <c r="G32" s="74">
        <v>15000</v>
      </c>
      <c r="H32" s="77" t="s">
        <v>12</v>
      </c>
      <c r="I32" s="78">
        <v>1</v>
      </c>
      <c r="J32" s="75" t="s">
        <v>13</v>
      </c>
      <c r="K32" s="79">
        <f>C32*E32*G32*I32</f>
        <v>180000</v>
      </c>
    </row>
    <row r="33" spans="1:14" s="58" customFormat="1" ht="21" x14ac:dyDescent="0.35">
      <c r="A33" s="80"/>
      <c r="B33" s="81" t="s">
        <v>54</v>
      </c>
      <c r="C33" s="82"/>
      <c r="D33" s="83"/>
      <c r="E33" s="84"/>
      <c r="F33" s="83"/>
      <c r="G33" s="82"/>
      <c r="H33" s="83"/>
      <c r="I33" s="85"/>
      <c r="J33" s="83"/>
      <c r="K33" s="86">
        <f>SUM(K34:K57)</f>
        <v>838000</v>
      </c>
    </row>
    <row r="34" spans="1:14" s="4" customFormat="1" ht="21" x14ac:dyDescent="0.25">
      <c r="A34" s="70"/>
      <c r="B34" s="189" t="s">
        <v>55</v>
      </c>
      <c r="C34" s="183">
        <v>500</v>
      </c>
      <c r="D34" s="184" t="s">
        <v>48</v>
      </c>
      <c r="E34" s="185">
        <v>1</v>
      </c>
      <c r="F34" s="184" t="s">
        <v>38</v>
      </c>
      <c r="G34" s="183">
        <v>70</v>
      </c>
      <c r="H34" s="186" t="s">
        <v>12</v>
      </c>
      <c r="I34" s="187">
        <v>1</v>
      </c>
      <c r="J34" s="184" t="s">
        <v>13</v>
      </c>
      <c r="K34" s="188">
        <f t="shared" ref="K34" si="2">C34*E34*G34*I34</f>
        <v>35000</v>
      </c>
    </row>
    <row r="35" spans="1:14" s="4" customFormat="1" ht="63" x14ac:dyDescent="0.25">
      <c r="A35" s="70"/>
      <c r="B35" s="189" t="s">
        <v>56</v>
      </c>
      <c r="C35" s="183"/>
      <c r="D35" s="184"/>
      <c r="E35" s="185"/>
      <c r="F35" s="184"/>
      <c r="G35" s="183"/>
      <c r="H35" s="186"/>
      <c r="I35" s="187"/>
      <c r="J35" s="184"/>
      <c r="K35" s="188"/>
      <c r="M35" s="37"/>
      <c r="N35" s="37"/>
    </row>
    <row r="36" spans="1:14" s="4" customFormat="1" ht="42" x14ac:dyDescent="0.25">
      <c r="A36" s="70"/>
      <c r="B36" s="198" t="s">
        <v>57</v>
      </c>
      <c r="C36" s="183">
        <v>10</v>
      </c>
      <c r="D36" s="184" t="s">
        <v>58</v>
      </c>
      <c r="E36" s="185">
        <v>1</v>
      </c>
      <c r="F36" s="184" t="s">
        <v>38</v>
      </c>
      <c r="G36" s="183">
        <v>1000</v>
      </c>
      <c r="H36" s="186" t="s">
        <v>12</v>
      </c>
      <c r="I36" s="187">
        <v>5</v>
      </c>
      <c r="J36" s="184" t="s">
        <v>13</v>
      </c>
      <c r="K36" s="188">
        <f t="shared" ref="K36:K41" si="3">C36*E36*G36*I36</f>
        <v>50000</v>
      </c>
    </row>
    <row r="37" spans="1:14" s="4" customFormat="1" ht="21" x14ac:dyDescent="0.25">
      <c r="A37" s="70"/>
      <c r="B37" s="199" t="s">
        <v>59</v>
      </c>
      <c r="C37" s="183">
        <v>6</v>
      </c>
      <c r="D37" s="184" t="s">
        <v>58</v>
      </c>
      <c r="E37" s="185">
        <v>1</v>
      </c>
      <c r="F37" s="184" t="s">
        <v>38</v>
      </c>
      <c r="G37" s="183">
        <v>200</v>
      </c>
      <c r="H37" s="186" t="s">
        <v>12</v>
      </c>
      <c r="I37" s="187">
        <v>5</v>
      </c>
      <c r="J37" s="184" t="s">
        <v>13</v>
      </c>
      <c r="K37" s="188">
        <f t="shared" si="3"/>
        <v>6000</v>
      </c>
    </row>
    <row r="38" spans="1:14" s="4" customFormat="1" ht="21" x14ac:dyDescent="0.25">
      <c r="A38" s="70"/>
      <c r="B38" s="198" t="s">
        <v>60</v>
      </c>
      <c r="C38" s="183">
        <v>20</v>
      </c>
      <c r="D38" s="184" t="s">
        <v>61</v>
      </c>
      <c r="E38" s="185">
        <v>1</v>
      </c>
      <c r="F38" s="184" t="s">
        <v>38</v>
      </c>
      <c r="G38" s="183">
        <v>250</v>
      </c>
      <c r="H38" s="186" t="s">
        <v>12</v>
      </c>
      <c r="I38" s="187">
        <f>I37</f>
        <v>5</v>
      </c>
      <c r="J38" s="184" t="s">
        <v>13</v>
      </c>
      <c r="K38" s="188">
        <f t="shared" si="3"/>
        <v>25000</v>
      </c>
    </row>
    <row r="39" spans="1:14" s="4" customFormat="1" ht="21" x14ac:dyDescent="0.25">
      <c r="A39" s="70"/>
      <c r="B39" s="198" t="s">
        <v>62</v>
      </c>
      <c r="C39" s="183">
        <v>20</v>
      </c>
      <c r="D39" s="184" t="s">
        <v>61</v>
      </c>
      <c r="E39" s="185">
        <v>1</v>
      </c>
      <c r="F39" s="184" t="s">
        <v>38</v>
      </c>
      <c r="G39" s="183">
        <v>250</v>
      </c>
      <c r="H39" s="186" t="s">
        <v>12</v>
      </c>
      <c r="I39" s="187">
        <f>I38</f>
        <v>5</v>
      </c>
      <c r="J39" s="184" t="s">
        <v>13</v>
      </c>
      <c r="K39" s="188">
        <f t="shared" si="3"/>
        <v>25000</v>
      </c>
    </row>
    <row r="40" spans="1:14" s="4" customFormat="1" ht="21" x14ac:dyDescent="0.25">
      <c r="A40" s="70"/>
      <c r="B40" s="198" t="s">
        <v>63</v>
      </c>
      <c r="C40" s="183">
        <v>10</v>
      </c>
      <c r="D40" s="184" t="s">
        <v>58</v>
      </c>
      <c r="E40" s="185">
        <v>1</v>
      </c>
      <c r="F40" s="184" t="s">
        <v>38</v>
      </c>
      <c r="G40" s="183">
        <v>450</v>
      </c>
      <c r="H40" s="186" t="s">
        <v>12</v>
      </c>
      <c r="I40" s="187">
        <f>I37</f>
        <v>5</v>
      </c>
      <c r="J40" s="184" t="s">
        <v>13</v>
      </c>
      <c r="K40" s="188">
        <f t="shared" si="3"/>
        <v>22500</v>
      </c>
    </row>
    <row r="41" spans="1:14" s="4" customFormat="1" ht="21" x14ac:dyDescent="0.25">
      <c r="A41" s="70"/>
      <c r="B41" s="198" t="s">
        <v>64</v>
      </c>
      <c r="C41" s="183">
        <v>5</v>
      </c>
      <c r="D41" s="184" t="s">
        <v>65</v>
      </c>
      <c r="E41" s="185">
        <v>1</v>
      </c>
      <c r="F41" s="184" t="s">
        <v>38</v>
      </c>
      <c r="G41" s="183">
        <v>1000</v>
      </c>
      <c r="H41" s="186" t="s">
        <v>12</v>
      </c>
      <c r="I41" s="187">
        <f t="shared" ref="I41" si="4">I40</f>
        <v>5</v>
      </c>
      <c r="J41" s="184" t="s">
        <v>13</v>
      </c>
      <c r="K41" s="188">
        <f t="shared" si="3"/>
        <v>25000</v>
      </c>
    </row>
    <row r="42" spans="1:14" s="4" customFormat="1" ht="42" x14ac:dyDescent="0.25">
      <c r="A42" s="70"/>
      <c r="B42" s="198" t="s">
        <v>66</v>
      </c>
      <c r="C42" s="183"/>
      <c r="D42" s="184"/>
      <c r="E42" s="185">
        <v>1</v>
      </c>
      <c r="F42" s="184" t="s">
        <v>38</v>
      </c>
      <c r="G42" s="183">
        <v>5000</v>
      </c>
      <c r="H42" s="186" t="s">
        <v>12</v>
      </c>
      <c r="I42" s="187">
        <f>I41</f>
        <v>5</v>
      </c>
      <c r="J42" s="184" t="s">
        <v>13</v>
      </c>
      <c r="K42" s="188">
        <f>E42*G42*I42</f>
        <v>25000</v>
      </c>
    </row>
    <row r="43" spans="1:14" s="4" customFormat="1" ht="21" x14ac:dyDescent="0.25">
      <c r="A43" s="87"/>
      <c r="B43" s="198" t="s">
        <v>67</v>
      </c>
      <c r="C43" s="183">
        <v>23</v>
      </c>
      <c r="D43" s="184" t="s">
        <v>68</v>
      </c>
      <c r="E43" s="185">
        <v>1</v>
      </c>
      <c r="F43" s="184" t="s">
        <v>38</v>
      </c>
      <c r="G43" s="183">
        <v>100</v>
      </c>
      <c r="H43" s="186" t="s">
        <v>12</v>
      </c>
      <c r="I43" s="187">
        <v>5</v>
      </c>
      <c r="J43" s="184" t="s">
        <v>13</v>
      </c>
      <c r="K43" s="188">
        <f t="shared" ref="K43:K44" si="5">C43*E43*G43*I43</f>
        <v>11500</v>
      </c>
    </row>
    <row r="44" spans="1:14" s="4" customFormat="1" ht="21" x14ac:dyDescent="0.25">
      <c r="A44" s="70"/>
      <c r="B44" s="198" t="s">
        <v>69</v>
      </c>
      <c r="C44" s="183">
        <v>2</v>
      </c>
      <c r="D44" s="184" t="s">
        <v>70</v>
      </c>
      <c r="E44" s="185">
        <v>1</v>
      </c>
      <c r="F44" s="184" t="s">
        <v>38</v>
      </c>
      <c r="G44" s="183">
        <v>1000</v>
      </c>
      <c r="H44" s="186" t="s">
        <v>12</v>
      </c>
      <c r="I44" s="187">
        <f>I43</f>
        <v>5</v>
      </c>
      <c r="J44" s="184" t="s">
        <v>13</v>
      </c>
      <c r="K44" s="188">
        <f t="shared" si="5"/>
        <v>10000</v>
      </c>
    </row>
    <row r="45" spans="1:14" s="4" customFormat="1" ht="42" x14ac:dyDescent="0.25">
      <c r="A45" s="70"/>
      <c r="B45" s="189" t="s">
        <v>71</v>
      </c>
      <c r="C45" s="183"/>
      <c r="D45" s="184"/>
      <c r="E45" s="185"/>
      <c r="F45" s="184"/>
      <c r="G45" s="183"/>
      <c r="H45" s="186"/>
      <c r="I45" s="187"/>
      <c r="J45" s="184"/>
      <c r="K45" s="188"/>
      <c r="M45" s="37"/>
      <c r="N45" s="37"/>
    </row>
    <row r="46" spans="1:14" s="4" customFormat="1" ht="21" x14ac:dyDescent="0.25">
      <c r="A46" s="70"/>
      <c r="B46" s="198" t="s">
        <v>72</v>
      </c>
      <c r="C46" s="183">
        <v>130</v>
      </c>
      <c r="D46" s="184" t="s">
        <v>61</v>
      </c>
      <c r="E46" s="185">
        <v>1</v>
      </c>
      <c r="F46" s="184" t="s">
        <v>38</v>
      </c>
      <c r="G46" s="183">
        <v>65</v>
      </c>
      <c r="H46" s="186" t="s">
        <v>12</v>
      </c>
      <c r="I46" s="187">
        <v>6</v>
      </c>
      <c r="J46" s="184" t="s">
        <v>13</v>
      </c>
      <c r="K46" s="188">
        <f t="shared" ref="K46:K53" si="6">C46*E46*G46*I46</f>
        <v>50700</v>
      </c>
    </row>
    <row r="47" spans="1:14" s="4" customFormat="1" ht="21" x14ac:dyDescent="0.25">
      <c r="A47" s="70"/>
      <c r="B47" s="198" t="s">
        <v>73</v>
      </c>
      <c r="C47" s="183">
        <v>75</v>
      </c>
      <c r="D47" s="184" t="s">
        <v>61</v>
      </c>
      <c r="E47" s="185">
        <v>1</v>
      </c>
      <c r="F47" s="184" t="s">
        <v>38</v>
      </c>
      <c r="G47" s="183">
        <v>350</v>
      </c>
      <c r="H47" s="186" t="s">
        <v>12</v>
      </c>
      <c r="I47" s="187">
        <f>I46</f>
        <v>6</v>
      </c>
      <c r="J47" s="184" t="s">
        <v>13</v>
      </c>
      <c r="K47" s="188">
        <f t="shared" si="6"/>
        <v>157500</v>
      </c>
    </row>
    <row r="48" spans="1:14" s="4" customFormat="1" ht="21" x14ac:dyDescent="0.25">
      <c r="A48" s="70"/>
      <c r="B48" s="198" t="s">
        <v>74</v>
      </c>
      <c r="C48" s="183">
        <v>130</v>
      </c>
      <c r="D48" s="184" t="s">
        <v>61</v>
      </c>
      <c r="E48" s="185">
        <v>1</v>
      </c>
      <c r="F48" s="184" t="s">
        <v>38</v>
      </c>
      <c r="G48" s="183">
        <v>25</v>
      </c>
      <c r="H48" s="186" t="s">
        <v>12</v>
      </c>
      <c r="I48" s="187">
        <f t="shared" ref="I48:I56" si="7">I47</f>
        <v>6</v>
      </c>
      <c r="J48" s="184" t="s">
        <v>13</v>
      </c>
      <c r="K48" s="188">
        <f t="shared" si="6"/>
        <v>19500</v>
      </c>
    </row>
    <row r="49" spans="1:15" s="4" customFormat="1" ht="21" x14ac:dyDescent="0.25">
      <c r="A49" s="70"/>
      <c r="B49" s="198" t="s">
        <v>75</v>
      </c>
      <c r="C49" s="183">
        <v>25</v>
      </c>
      <c r="D49" s="184" t="s">
        <v>61</v>
      </c>
      <c r="E49" s="185">
        <v>1</v>
      </c>
      <c r="F49" s="184" t="s">
        <v>38</v>
      </c>
      <c r="G49" s="183">
        <v>1050</v>
      </c>
      <c r="H49" s="186" t="s">
        <v>12</v>
      </c>
      <c r="I49" s="187">
        <f t="shared" si="7"/>
        <v>6</v>
      </c>
      <c r="J49" s="184" t="s">
        <v>13</v>
      </c>
      <c r="K49" s="188">
        <f t="shared" si="6"/>
        <v>157500</v>
      </c>
    </row>
    <row r="50" spans="1:15" s="4" customFormat="1" ht="21" x14ac:dyDescent="0.25">
      <c r="A50" s="70"/>
      <c r="B50" s="198" t="s">
        <v>76</v>
      </c>
      <c r="C50" s="183">
        <v>10</v>
      </c>
      <c r="D50" s="184" t="s">
        <v>65</v>
      </c>
      <c r="E50" s="185">
        <v>1</v>
      </c>
      <c r="F50" s="184" t="s">
        <v>38</v>
      </c>
      <c r="G50" s="183">
        <v>500</v>
      </c>
      <c r="H50" s="186" t="s">
        <v>12</v>
      </c>
      <c r="I50" s="187">
        <f t="shared" si="7"/>
        <v>6</v>
      </c>
      <c r="J50" s="184" t="s">
        <v>13</v>
      </c>
      <c r="K50" s="188">
        <f t="shared" si="6"/>
        <v>30000</v>
      </c>
    </row>
    <row r="51" spans="1:15" s="4" customFormat="1" ht="21" x14ac:dyDescent="0.25">
      <c r="A51" s="70"/>
      <c r="B51" s="198" t="s">
        <v>77</v>
      </c>
      <c r="C51" s="183">
        <v>30</v>
      </c>
      <c r="D51" s="184" t="s">
        <v>58</v>
      </c>
      <c r="E51" s="185">
        <v>1</v>
      </c>
      <c r="F51" s="184" t="s">
        <v>38</v>
      </c>
      <c r="G51" s="183">
        <v>450</v>
      </c>
      <c r="H51" s="186" t="s">
        <v>12</v>
      </c>
      <c r="I51" s="187">
        <f t="shared" si="7"/>
        <v>6</v>
      </c>
      <c r="J51" s="184" t="s">
        <v>13</v>
      </c>
      <c r="K51" s="188">
        <f t="shared" si="6"/>
        <v>81000</v>
      </c>
    </row>
    <row r="52" spans="1:15" s="4" customFormat="1" ht="21" x14ac:dyDescent="0.25">
      <c r="A52" s="70"/>
      <c r="B52" s="198" t="s">
        <v>78</v>
      </c>
      <c r="C52" s="183">
        <v>4</v>
      </c>
      <c r="D52" s="184" t="s">
        <v>79</v>
      </c>
      <c r="E52" s="185">
        <v>1</v>
      </c>
      <c r="F52" s="184" t="s">
        <v>38</v>
      </c>
      <c r="G52" s="183">
        <v>600</v>
      </c>
      <c r="H52" s="186" t="s">
        <v>12</v>
      </c>
      <c r="I52" s="187">
        <f t="shared" si="7"/>
        <v>6</v>
      </c>
      <c r="J52" s="184" t="s">
        <v>13</v>
      </c>
      <c r="K52" s="188">
        <f t="shared" si="6"/>
        <v>14400</v>
      </c>
    </row>
    <row r="53" spans="1:15" s="4" customFormat="1" ht="21" x14ac:dyDescent="0.25">
      <c r="A53" s="70"/>
      <c r="B53" s="198" t="s">
        <v>80</v>
      </c>
      <c r="C53" s="183">
        <v>4</v>
      </c>
      <c r="D53" s="184" t="s">
        <v>58</v>
      </c>
      <c r="E53" s="185">
        <v>1</v>
      </c>
      <c r="F53" s="184" t="s">
        <v>38</v>
      </c>
      <c r="G53" s="183">
        <v>500</v>
      </c>
      <c r="H53" s="186" t="s">
        <v>12</v>
      </c>
      <c r="I53" s="187">
        <f t="shared" si="7"/>
        <v>6</v>
      </c>
      <c r="J53" s="184" t="s">
        <v>13</v>
      </c>
      <c r="K53" s="188">
        <f t="shared" si="6"/>
        <v>12000</v>
      </c>
    </row>
    <row r="54" spans="1:15" s="4" customFormat="1" ht="42" x14ac:dyDescent="0.25">
      <c r="A54" s="70"/>
      <c r="B54" s="198" t="s">
        <v>81</v>
      </c>
      <c r="C54" s="183"/>
      <c r="D54" s="184"/>
      <c r="E54" s="185">
        <v>1</v>
      </c>
      <c r="F54" s="184" t="s">
        <v>38</v>
      </c>
      <c r="G54" s="183">
        <v>4000</v>
      </c>
      <c r="H54" s="186" t="s">
        <v>12</v>
      </c>
      <c r="I54" s="187">
        <f t="shared" si="7"/>
        <v>6</v>
      </c>
      <c r="J54" s="184" t="s">
        <v>13</v>
      </c>
      <c r="K54" s="188">
        <f>E54*G54*I54</f>
        <v>24000</v>
      </c>
    </row>
    <row r="55" spans="1:15" s="4" customFormat="1" ht="63" x14ac:dyDescent="0.25">
      <c r="A55" s="70"/>
      <c r="B55" s="198" t="s">
        <v>82</v>
      </c>
      <c r="C55" s="183"/>
      <c r="D55" s="184"/>
      <c r="E55" s="185">
        <v>1</v>
      </c>
      <c r="F55" s="184" t="s">
        <v>38</v>
      </c>
      <c r="G55" s="183">
        <v>5000</v>
      </c>
      <c r="H55" s="186" t="s">
        <v>12</v>
      </c>
      <c r="I55" s="187">
        <f>I54</f>
        <v>6</v>
      </c>
      <c r="J55" s="184" t="s">
        <v>13</v>
      </c>
      <c r="K55" s="188">
        <f>E55*G55*I55</f>
        <v>30000</v>
      </c>
    </row>
    <row r="56" spans="1:15" s="4" customFormat="1" ht="42" x14ac:dyDescent="0.25">
      <c r="A56" s="87"/>
      <c r="B56" s="200" t="s">
        <v>83</v>
      </c>
      <c r="C56" s="183"/>
      <c r="D56" s="184"/>
      <c r="E56" s="185">
        <v>1</v>
      </c>
      <c r="F56" s="184" t="s">
        <v>38</v>
      </c>
      <c r="G56" s="183">
        <v>3900</v>
      </c>
      <c r="H56" s="186" t="s">
        <v>12</v>
      </c>
      <c r="I56" s="187">
        <f t="shared" si="7"/>
        <v>6</v>
      </c>
      <c r="J56" s="184" t="s">
        <v>13</v>
      </c>
      <c r="K56" s="188">
        <f>E56*G56*I56</f>
        <v>23400</v>
      </c>
    </row>
    <row r="57" spans="1:15" s="4" customFormat="1" ht="21" x14ac:dyDescent="0.25">
      <c r="A57" s="70"/>
      <c r="B57" s="190" t="s">
        <v>84</v>
      </c>
      <c r="C57" s="183">
        <v>1</v>
      </c>
      <c r="D57" s="184" t="s">
        <v>38</v>
      </c>
      <c r="E57" s="185">
        <v>1</v>
      </c>
      <c r="F57" s="184" t="s">
        <v>38</v>
      </c>
      <c r="G57" s="183">
        <v>3000</v>
      </c>
      <c r="H57" s="186" t="s">
        <v>12</v>
      </c>
      <c r="I57" s="187">
        <v>1</v>
      </c>
      <c r="J57" s="184" t="s">
        <v>13</v>
      </c>
      <c r="K57" s="188">
        <f t="shared" ref="K57" si="8">C57*E57*G57*I57</f>
        <v>3000</v>
      </c>
    </row>
    <row r="58" spans="1:15" s="47" customFormat="1" ht="42" x14ac:dyDescent="0.25">
      <c r="A58" s="88"/>
      <c r="B58" s="89" t="s">
        <v>85</v>
      </c>
      <c r="C58" s="240"/>
      <c r="D58" s="241"/>
      <c r="E58" s="241"/>
      <c r="F58" s="241"/>
      <c r="G58" s="241"/>
      <c r="H58" s="241"/>
      <c r="I58" s="241"/>
      <c r="J58" s="242"/>
      <c r="K58" s="90">
        <f>SUM(K59,K66,K72,K78,K87,K96)</f>
        <v>280000</v>
      </c>
      <c r="L58" s="45"/>
      <c r="M58" s="41"/>
      <c r="N58" s="41"/>
      <c r="O58" s="41"/>
    </row>
    <row r="59" spans="1:15" s="94" customFormat="1" ht="42" x14ac:dyDescent="0.35">
      <c r="A59" s="91"/>
      <c r="B59" s="92" t="s">
        <v>86</v>
      </c>
      <c r="C59" s="234"/>
      <c r="D59" s="235"/>
      <c r="E59" s="235"/>
      <c r="F59" s="235"/>
      <c r="G59" s="235"/>
      <c r="H59" s="235"/>
      <c r="I59" s="235"/>
      <c r="J59" s="236"/>
      <c r="K59" s="93">
        <f>SUM(K60,K64)</f>
        <v>21600</v>
      </c>
      <c r="M59" s="59"/>
      <c r="N59" s="59"/>
    </row>
    <row r="60" spans="1:15" s="58" customFormat="1" ht="21" x14ac:dyDescent="0.35">
      <c r="A60" s="51"/>
      <c r="B60" s="52" t="s">
        <v>87</v>
      </c>
      <c r="C60" s="53"/>
      <c r="D60" s="54"/>
      <c r="E60" s="55"/>
      <c r="F60" s="54"/>
      <c r="G60" s="53"/>
      <c r="H60" s="54"/>
      <c r="I60" s="56"/>
      <c r="J60" s="54"/>
      <c r="K60" s="57">
        <f>SUM(K61:K63)</f>
        <v>18100</v>
      </c>
    </row>
    <row r="61" spans="1:15" s="4" customFormat="1" ht="21" x14ac:dyDescent="0.25">
      <c r="A61" s="70"/>
      <c r="B61" s="71" t="s">
        <v>88</v>
      </c>
      <c r="C61" s="62">
        <v>1</v>
      </c>
      <c r="D61" s="63" t="s">
        <v>28</v>
      </c>
      <c r="E61" s="64">
        <v>2</v>
      </c>
      <c r="F61" s="63" t="s">
        <v>29</v>
      </c>
      <c r="G61" s="62">
        <v>2800</v>
      </c>
      <c r="H61" s="65" t="s">
        <v>12</v>
      </c>
      <c r="I61" s="66">
        <v>1</v>
      </c>
      <c r="J61" s="63" t="s">
        <v>13</v>
      </c>
      <c r="K61" s="67">
        <f>C61*E61*G61*I61</f>
        <v>5600</v>
      </c>
    </row>
    <row r="62" spans="1:15" s="4" customFormat="1" ht="21" x14ac:dyDescent="0.25">
      <c r="A62" s="70"/>
      <c r="B62" s="71" t="s">
        <v>89</v>
      </c>
      <c r="C62" s="62">
        <v>25</v>
      </c>
      <c r="D62" s="63" t="s">
        <v>20</v>
      </c>
      <c r="E62" s="64">
        <v>2</v>
      </c>
      <c r="F62" s="63" t="s">
        <v>24</v>
      </c>
      <c r="G62" s="62">
        <v>200</v>
      </c>
      <c r="H62" s="65" t="s">
        <v>12</v>
      </c>
      <c r="I62" s="66">
        <v>1</v>
      </c>
      <c r="J62" s="63" t="s">
        <v>13</v>
      </c>
      <c r="K62" s="67">
        <f t="shared" ref="K62" si="9">C62*E62*G62*I62</f>
        <v>10000</v>
      </c>
    </row>
    <row r="63" spans="1:15" s="4" customFormat="1" ht="21" x14ac:dyDescent="0.25">
      <c r="A63" s="70"/>
      <c r="B63" s="71" t="s">
        <v>90</v>
      </c>
      <c r="C63" s="62">
        <v>25</v>
      </c>
      <c r="D63" s="63" t="s">
        <v>20</v>
      </c>
      <c r="E63" s="64">
        <v>2</v>
      </c>
      <c r="F63" s="63" t="s">
        <v>24</v>
      </c>
      <c r="G63" s="62">
        <v>50</v>
      </c>
      <c r="H63" s="65" t="s">
        <v>12</v>
      </c>
      <c r="I63" s="66">
        <v>1</v>
      </c>
      <c r="J63" s="63" t="s">
        <v>13</v>
      </c>
      <c r="K63" s="67">
        <f>C63*E63*G63*I63</f>
        <v>2500</v>
      </c>
    </row>
    <row r="64" spans="1:15" s="94" customFormat="1" ht="21" x14ac:dyDescent="0.25">
      <c r="A64" s="95"/>
      <c r="B64" s="96" t="s">
        <v>91</v>
      </c>
      <c r="C64" s="97"/>
      <c r="D64" s="98"/>
      <c r="E64" s="99"/>
      <c r="F64" s="98"/>
      <c r="G64" s="97"/>
      <c r="H64" s="100"/>
      <c r="I64" s="101"/>
      <c r="J64" s="98"/>
      <c r="K64" s="102">
        <f>SUM(K65)</f>
        <v>3500</v>
      </c>
    </row>
    <row r="65" spans="1:13" s="4" customFormat="1" ht="21" x14ac:dyDescent="0.25">
      <c r="A65" s="70"/>
      <c r="B65" s="71" t="s">
        <v>92</v>
      </c>
      <c r="C65" s="62">
        <v>1</v>
      </c>
      <c r="D65" s="63" t="s">
        <v>38</v>
      </c>
      <c r="E65" s="64">
        <v>1</v>
      </c>
      <c r="F65" s="63" t="s">
        <v>38</v>
      </c>
      <c r="G65" s="62">
        <v>3500</v>
      </c>
      <c r="H65" s="65" t="s">
        <v>12</v>
      </c>
      <c r="I65" s="66">
        <v>1</v>
      </c>
      <c r="J65" s="63" t="s">
        <v>13</v>
      </c>
      <c r="K65" s="67">
        <f>C65*E65*G65*I65</f>
        <v>3500</v>
      </c>
    </row>
    <row r="66" spans="1:13" s="94" customFormat="1" ht="21" x14ac:dyDescent="0.35">
      <c r="A66" s="91"/>
      <c r="B66" s="92" t="s">
        <v>93</v>
      </c>
      <c r="C66" s="234"/>
      <c r="D66" s="235"/>
      <c r="E66" s="235"/>
      <c r="F66" s="235"/>
      <c r="G66" s="235"/>
      <c r="H66" s="235"/>
      <c r="I66" s="235"/>
      <c r="J66" s="236"/>
      <c r="K66" s="93">
        <f>SUM(K67,K70)</f>
        <v>46800</v>
      </c>
      <c r="M66" s="59"/>
    </row>
    <row r="67" spans="1:13" s="58" customFormat="1" ht="21" x14ac:dyDescent="0.35">
      <c r="A67" s="51"/>
      <c r="B67" s="52" t="s">
        <v>87</v>
      </c>
      <c r="C67" s="53"/>
      <c r="D67" s="54"/>
      <c r="E67" s="55"/>
      <c r="F67" s="54"/>
      <c r="G67" s="53"/>
      <c r="H67" s="54"/>
      <c r="I67" s="56"/>
      <c r="J67" s="54"/>
      <c r="K67" s="57">
        <f>SUM(K68:K69)</f>
        <v>43000</v>
      </c>
    </row>
    <row r="68" spans="1:13" s="4" customFormat="1" ht="21" x14ac:dyDescent="0.25">
      <c r="A68" s="70"/>
      <c r="B68" s="71" t="s">
        <v>88</v>
      </c>
      <c r="C68" s="62">
        <v>1</v>
      </c>
      <c r="D68" s="63" t="s">
        <v>28</v>
      </c>
      <c r="E68" s="64">
        <v>10</v>
      </c>
      <c r="F68" s="63" t="s">
        <v>29</v>
      </c>
      <c r="G68" s="62">
        <v>2800</v>
      </c>
      <c r="H68" s="65" t="s">
        <v>12</v>
      </c>
      <c r="I68" s="66">
        <v>1</v>
      </c>
      <c r="J68" s="63" t="s">
        <v>13</v>
      </c>
      <c r="K68" s="67">
        <f>C68*E68*G68*I68</f>
        <v>28000</v>
      </c>
    </row>
    <row r="69" spans="1:13" s="4" customFormat="1" ht="21" x14ac:dyDescent="0.25">
      <c r="A69" s="70"/>
      <c r="B69" s="71" t="s">
        <v>94</v>
      </c>
      <c r="C69" s="62">
        <v>5</v>
      </c>
      <c r="D69" s="63" t="s">
        <v>20</v>
      </c>
      <c r="E69" s="64">
        <v>10</v>
      </c>
      <c r="F69" s="63" t="s">
        <v>29</v>
      </c>
      <c r="G69" s="62">
        <v>300</v>
      </c>
      <c r="H69" s="65" t="s">
        <v>12</v>
      </c>
      <c r="I69" s="66">
        <v>1</v>
      </c>
      <c r="J69" s="63" t="s">
        <v>13</v>
      </c>
      <c r="K69" s="67">
        <f t="shared" ref="K69" si="10">C69*E69*G69*I69</f>
        <v>15000</v>
      </c>
    </row>
    <row r="70" spans="1:13" s="94" customFormat="1" ht="21" x14ac:dyDescent="0.25">
      <c r="A70" s="95"/>
      <c r="B70" s="96" t="s">
        <v>91</v>
      </c>
      <c r="C70" s="97"/>
      <c r="D70" s="98"/>
      <c r="E70" s="99"/>
      <c r="F70" s="98"/>
      <c r="G70" s="97"/>
      <c r="H70" s="100"/>
      <c r="I70" s="101"/>
      <c r="J70" s="98"/>
      <c r="K70" s="102">
        <f>SUM(K71)</f>
        <v>3800</v>
      </c>
    </row>
    <row r="71" spans="1:13" s="4" customFormat="1" ht="21" x14ac:dyDescent="0.25">
      <c r="A71" s="72"/>
      <c r="B71" s="103" t="s">
        <v>92</v>
      </c>
      <c r="C71" s="74">
        <v>1</v>
      </c>
      <c r="D71" s="75" t="s">
        <v>38</v>
      </c>
      <c r="E71" s="76">
        <v>1</v>
      </c>
      <c r="F71" s="75" t="s">
        <v>38</v>
      </c>
      <c r="G71" s="74">
        <v>3800</v>
      </c>
      <c r="H71" s="77" t="s">
        <v>12</v>
      </c>
      <c r="I71" s="78">
        <v>1</v>
      </c>
      <c r="J71" s="75" t="s">
        <v>13</v>
      </c>
      <c r="K71" s="79">
        <f>C71*E71*G71*I71</f>
        <v>3800</v>
      </c>
    </row>
    <row r="72" spans="1:13" s="94" customFormat="1" ht="63" x14ac:dyDescent="0.35">
      <c r="A72" s="104"/>
      <c r="B72" s="105" t="s">
        <v>95</v>
      </c>
      <c r="C72" s="237"/>
      <c r="D72" s="238"/>
      <c r="E72" s="238"/>
      <c r="F72" s="238"/>
      <c r="G72" s="238"/>
      <c r="H72" s="238"/>
      <c r="I72" s="238"/>
      <c r="J72" s="239"/>
      <c r="K72" s="106">
        <f>SUM(K73,K76)</f>
        <v>71000</v>
      </c>
      <c r="M72" s="59"/>
    </row>
    <row r="73" spans="1:13" s="58" customFormat="1" ht="21" x14ac:dyDescent="0.35">
      <c r="A73" s="51"/>
      <c r="B73" s="52" t="s">
        <v>87</v>
      </c>
      <c r="C73" s="53"/>
      <c r="D73" s="54"/>
      <c r="E73" s="55"/>
      <c r="F73" s="54"/>
      <c r="G73" s="53"/>
      <c r="H73" s="54"/>
      <c r="I73" s="56"/>
      <c r="J73" s="54"/>
      <c r="K73" s="57">
        <f>SUM(K74:K75)</f>
        <v>67500</v>
      </c>
    </row>
    <row r="74" spans="1:13" s="4" customFormat="1" ht="21" x14ac:dyDescent="0.25">
      <c r="A74" s="70"/>
      <c r="B74" s="71" t="s">
        <v>96</v>
      </c>
      <c r="C74" s="62">
        <v>3</v>
      </c>
      <c r="D74" s="63" t="s">
        <v>20</v>
      </c>
      <c r="E74" s="64">
        <v>15</v>
      </c>
      <c r="F74" s="63" t="s">
        <v>29</v>
      </c>
      <c r="G74" s="62">
        <v>300</v>
      </c>
      <c r="H74" s="65" t="s">
        <v>12</v>
      </c>
      <c r="I74" s="66">
        <v>1</v>
      </c>
      <c r="J74" s="63" t="s">
        <v>13</v>
      </c>
      <c r="K74" s="67">
        <f t="shared" ref="K74:K75" si="11">C74*E74*G74*I74</f>
        <v>13500</v>
      </c>
    </row>
    <row r="75" spans="1:13" s="4" customFormat="1" ht="21" x14ac:dyDescent="0.25">
      <c r="A75" s="70"/>
      <c r="B75" s="71" t="s">
        <v>97</v>
      </c>
      <c r="C75" s="62">
        <v>3</v>
      </c>
      <c r="D75" s="63" t="s">
        <v>20</v>
      </c>
      <c r="E75" s="64">
        <v>60</v>
      </c>
      <c r="F75" s="63" t="s">
        <v>29</v>
      </c>
      <c r="G75" s="62">
        <v>300</v>
      </c>
      <c r="H75" s="65" t="s">
        <v>12</v>
      </c>
      <c r="I75" s="66">
        <v>1</v>
      </c>
      <c r="J75" s="63" t="s">
        <v>13</v>
      </c>
      <c r="K75" s="67">
        <f t="shared" si="11"/>
        <v>54000</v>
      </c>
    </row>
    <row r="76" spans="1:13" s="94" customFormat="1" ht="21" x14ac:dyDescent="0.25">
      <c r="A76" s="95"/>
      <c r="B76" s="96" t="s">
        <v>91</v>
      </c>
      <c r="C76" s="97"/>
      <c r="D76" s="98"/>
      <c r="E76" s="99"/>
      <c r="F76" s="98"/>
      <c r="G76" s="97"/>
      <c r="H76" s="100"/>
      <c r="I76" s="101"/>
      <c r="J76" s="98"/>
      <c r="K76" s="102">
        <f>SUM(K77)</f>
        <v>3500</v>
      </c>
    </row>
    <row r="77" spans="1:13" s="4" customFormat="1" ht="21" x14ac:dyDescent="0.25">
      <c r="A77" s="70"/>
      <c r="B77" s="71" t="s">
        <v>92</v>
      </c>
      <c r="C77" s="62">
        <v>1</v>
      </c>
      <c r="D77" s="63" t="s">
        <v>38</v>
      </c>
      <c r="E77" s="64">
        <v>1</v>
      </c>
      <c r="F77" s="63" t="s">
        <v>38</v>
      </c>
      <c r="G77" s="62">
        <v>3500</v>
      </c>
      <c r="H77" s="65" t="s">
        <v>12</v>
      </c>
      <c r="I77" s="66">
        <v>1</v>
      </c>
      <c r="J77" s="63" t="s">
        <v>13</v>
      </c>
      <c r="K77" s="67">
        <f>C77*E77*G77*I77</f>
        <v>3500</v>
      </c>
    </row>
    <row r="78" spans="1:13" s="94" customFormat="1" ht="63" x14ac:dyDescent="0.35">
      <c r="A78" s="91"/>
      <c r="B78" s="92" t="s">
        <v>98</v>
      </c>
      <c r="C78" s="234"/>
      <c r="D78" s="235"/>
      <c r="E78" s="235"/>
      <c r="F78" s="235"/>
      <c r="G78" s="235"/>
      <c r="H78" s="235"/>
      <c r="I78" s="235"/>
      <c r="J78" s="236"/>
      <c r="K78" s="93">
        <f>SUM(K79,K84)</f>
        <v>65000</v>
      </c>
      <c r="M78" s="59"/>
    </row>
    <row r="79" spans="1:13" s="58" customFormat="1" ht="21" x14ac:dyDescent="0.35">
      <c r="A79" s="51"/>
      <c r="B79" s="52" t="s">
        <v>87</v>
      </c>
      <c r="C79" s="53"/>
      <c r="D79" s="54"/>
      <c r="E79" s="55"/>
      <c r="F79" s="54"/>
      <c r="G79" s="53"/>
      <c r="H79" s="54"/>
      <c r="I79" s="56"/>
      <c r="J79" s="54"/>
      <c r="K79" s="57">
        <f>SUM(K80:K83)</f>
        <v>58000</v>
      </c>
    </row>
    <row r="80" spans="1:13" s="4" customFormat="1" ht="21" x14ac:dyDescent="0.25">
      <c r="A80" s="70"/>
      <c r="B80" s="190" t="s">
        <v>99</v>
      </c>
      <c r="C80" s="183">
        <v>3</v>
      </c>
      <c r="D80" s="184" t="s">
        <v>20</v>
      </c>
      <c r="E80" s="185">
        <v>6</v>
      </c>
      <c r="F80" s="184" t="s">
        <v>21</v>
      </c>
      <c r="G80" s="183">
        <v>600</v>
      </c>
      <c r="H80" s="186" t="s">
        <v>12</v>
      </c>
      <c r="I80" s="187">
        <v>3</v>
      </c>
      <c r="J80" s="184" t="s">
        <v>13</v>
      </c>
      <c r="K80" s="188">
        <f t="shared" ref="K80:K81" si="12">C80*E80*G80*I80</f>
        <v>32400</v>
      </c>
    </row>
    <row r="81" spans="1:13" s="4" customFormat="1" ht="21" x14ac:dyDescent="0.25">
      <c r="A81" s="70"/>
      <c r="B81" s="190" t="s">
        <v>100</v>
      </c>
      <c r="C81" s="183">
        <v>3</v>
      </c>
      <c r="D81" s="184" t="s">
        <v>31</v>
      </c>
      <c r="E81" s="185">
        <v>2</v>
      </c>
      <c r="F81" s="184" t="s">
        <v>32</v>
      </c>
      <c r="G81" s="183">
        <v>1200</v>
      </c>
      <c r="H81" s="186" t="s">
        <v>12</v>
      </c>
      <c r="I81" s="187">
        <v>1</v>
      </c>
      <c r="J81" s="184" t="s">
        <v>13</v>
      </c>
      <c r="K81" s="188">
        <f t="shared" si="12"/>
        <v>7200</v>
      </c>
    </row>
    <row r="82" spans="1:13" s="4" customFormat="1" ht="21" x14ac:dyDescent="0.25">
      <c r="A82" s="70"/>
      <c r="B82" s="190" t="s">
        <v>88</v>
      </c>
      <c r="C82" s="183">
        <v>1</v>
      </c>
      <c r="D82" s="184" t="s">
        <v>28</v>
      </c>
      <c r="E82" s="185">
        <v>3</v>
      </c>
      <c r="F82" s="184" t="s">
        <v>29</v>
      </c>
      <c r="G82" s="183">
        <v>2800</v>
      </c>
      <c r="H82" s="186" t="s">
        <v>12</v>
      </c>
      <c r="I82" s="187">
        <v>1</v>
      </c>
      <c r="J82" s="184" t="s">
        <v>13</v>
      </c>
      <c r="K82" s="188">
        <f>C82*E82*G82*I82</f>
        <v>8400</v>
      </c>
    </row>
    <row r="83" spans="1:13" s="4" customFormat="1" ht="21" x14ac:dyDescent="0.25">
      <c r="A83" s="70"/>
      <c r="B83" s="190" t="s">
        <v>89</v>
      </c>
      <c r="C83" s="183">
        <v>25</v>
      </c>
      <c r="D83" s="184" t="s">
        <v>20</v>
      </c>
      <c r="E83" s="185">
        <v>2</v>
      </c>
      <c r="F83" s="184" t="s">
        <v>24</v>
      </c>
      <c r="G83" s="183">
        <v>200</v>
      </c>
      <c r="H83" s="186" t="s">
        <v>12</v>
      </c>
      <c r="I83" s="187">
        <v>1</v>
      </c>
      <c r="J83" s="184" t="s">
        <v>13</v>
      </c>
      <c r="K83" s="188">
        <f>C83*E83*G83*I83</f>
        <v>10000</v>
      </c>
    </row>
    <row r="84" spans="1:13" s="94" customFormat="1" ht="21" x14ac:dyDescent="0.25">
      <c r="A84" s="95"/>
      <c r="B84" s="191" t="s">
        <v>91</v>
      </c>
      <c r="C84" s="192"/>
      <c r="D84" s="193"/>
      <c r="E84" s="194"/>
      <c r="F84" s="193"/>
      <c r="G84" s="192"/>
      <c r="H84" s="195"/>
      <c r="I84" s="196"/>
      <c r="J84" s="193"/>
      <c r="K84" s="57">
        <f>SUM(K85:K86)</f>
        <v>7000</v>
      </c>
    </row>
    <row r="85" spans="1:13" s="4" customFormat="1" ht="21" x14ac:dyDescent="0.25">
      <c r="A85" s="70"/>
      <c r="B85" s="190" t="s">
        <v>92</v>
      </c>
      <c r="C85" s="183">
        <v>1</v>
      </c>
      <c r="D85" s="184" t="s">
        <v>38</v>
      </c>
      <c r="E85" s="185">
        <v>1</v>
      </c>
      <c r="F85" s="184" t="s">
        <v>38</v>
      </c>
      <c r="G85" s="183">
        <v>3500</v>
      </c>
      <c r="H85" s="186" t="s">
        <v>12</v>
      </c>
      <c r="I85" s="187">
        <v>1</v>
      </c>
      <c r="J85" s="184" t="s">
        <v>13</v>
      </c>
      <c r="K85" s="188">
        <f>C85*E85*G85*I85</f>
        <v>3500</v>
      </c>
    </row>
    <row r="86" spans="1:13" s="4" customFormat="1" ht="21" x14ac:dyDescent="0.25">
      <c r="A86" s="70"/>
      <c r="B86" s="197" t="s">
        <v>101</v>
      </c>
      <c r="C86" s="183">
        <v>25</v>
      </c>
      <c r="D86" s="184" t="s">
        <v>102</v>
      </c>
      <c r="E86" s="185">
        <v>1</v>
      </c>
      <c r="F86" s="184" t="s">
        <v>38</v>
      </c>
      <c r="G86" s="183">
        <v>70</v>
      </c>
      <c r="H86" s="186" t="s">
        <v>12</v>
      </c>
      <c r="I86" s="187">
        <v>2</v>
      </c>
      <c r="J86" s="184" t="s">
        <v>13</v>
      </c>
      <c r="K86" s="188">
        <f t="shared" ref="K86" si="13">C86*E86*G86*I86</f>
        <v>3500</v>
      </c>
    </row>
    <row r="87" spans="1:13" s="94" customFormat="1" ht="42" x14ac:dyDescent="0.35">
      <c r="A87" s="91"/>
      <c r="B87" s="92" t="s">
        <v>103</v>
      </c>
      <c r="C87" s="234"/>
      <c r="D87" s="235"/>
      <c r="E87" s="235"/>
      <c r="F87" s="235"/>
      <c r="G87" s="235"/>
      <c r="H87" s="235"/>
      <c r="I87" s="235"/>
      <c r="J87" s="236"/>
      <c r="K87" s="93">
        <f>SUM(K88,K90,K94)</f>
        <v>57500</v>
      </c>
      <c r="M87" s="59"/>
    </row>
    <row r="88" spans="1:13" s="58" customFormat="1" ht="21" x14ac:dyDescent="0.35">
      <c r="A88" s="51"/>
      <c r="B88" s="52" t="s">
        <v>18</v>
      </c>
      <c r="C88" s="53"/>
      <c r="D88" s="54"/>
      <c r="E88" s="55"/>
      <c r="F88" s="54"/>
      <c r="G88" s="53"/>
      <c r="H88" s="54"/>
      <c r="I88" s="56"/>
      <c r="J88" s="54"/>
      <c r="K88" s="57">
        <f>SUM(K89)</f>
        <v>40000</v>
      </c>
    </row>
    <row r="89" spans="1:13" s="4" customFormat="1" ht="63" x14ac:dyDescent="0.25">
      <c r="A89" s="70"/>
      <c r="B89" s="189" t="s">
        <v>104</v>
      </c>
      <c r="C89" s="183">
        <v>1</v>
      </c>
      <c r="D89" s="184" t="s">
        <v>20</v>
      </c>
      <c r="E89" s="185">
        <v>1</v>
      </c>
      <c r="F89" s="184" t="s">
        <v>38</v>
      </c>
      <c r="G89" s="183">
        <v>40000</v>
      </c>
      <c r="H89" s="186" t="s">
        <v>12</v>
      </c>
      <c r="I89" s="187">
        <v>1</v>
      </c>
      <c r="J89" s="184" t="s">
        <v>13</v>
      </c>
      <c r="K89" s="188">
        <f t="shared" ref="K89:K93" si="14">C89*E89*G89*I89</f>
        <v>40000</v>
      </c>
    </row>
    <row r="90" spans="1:13" s="58" customFormat="1" ht="21" x14ac:dyDescent="0.35">
      <c r="A90" s="51"/>
      <c r="B90" s="52" t="s">
        <v>22</v>
      </c>
      <c r="C90" s="53"/>
      <c r="D90" s="54"/>
      <c r="E90" s="55"/>
      <c r="F90" s="54"/>
      <c r="G90" s="53"/>
      <c r="H90" s="54"/>
      <c r="I90" s="56"/>
      <c r="J90" s="54"/>
      <c r="K90" s="57">
        <f>SUM(K91:K93)</f>
        <v>14000</v>
      </c>
    </row>
    <row r="91" spans="1:13" s="4" customFormat="1" ht="21" x14ac:dyDescent="0.25">
      <c r="A91" s="70"/>
      <c r="B91" s="190" t="s">
        <v>100</v>
      </c>
      <c r="C91" s="183">
        <v>1</v>
      </c>
      <c r="D91" s="184" t="s">
        <v>31</v>
      </c>
      <c r="E91" s="185">
        <v>1</v>
      </c>
      <c r="F91" s="184" t="s">
        <v>32</v>
      </c>
      <c r="G91" s="183">
        <v>1200</v>
      </c>
      <c r="H91" s="186" t="s">
        <v>12</v>
      </c>
      <c r="I91" s="187">
        <v>1</v>
      </c>
      <c r="J91" s="184" t="s">
        <v>13</v>
      </c>
      <c r="K91" s="188">
        <f t="shared" ref="K91" si="15">C91*E91*G91*I91</f>
        <v>1200</v>
      </c>
    </row>
    <row r="92" spans="1:13" s="4" customFormat="1" ht="21" x14ac:dyDescent="0.25">
      <c r="A92" s="70"/>
      <c r="B92" s="190" t="s">
        <v>88</v>
      </c>
      <c r="C92" s="183">
        <v>1</v>
      </c>
      <c r="D92" s="184" t="s">
        <v>28</v>
      </c>
      <c r="E92" s="185">
        <v>1</v>
      </c>
      <c r="F92" s="184" t="s">
        <v>29</v>
      </c>
      <c r="G92" s="183">
        <v>2800</v>
      </c>
      <c r="H92" s="186" t="s">
        <v>12</v>
      </c>
      <c r="I92" s="187">
        <v>1</v>
      </c>
      <c r="J92" s="184" t="s">
        <v>13</v>
      </c>
      <c r="K92" s="188">
        <f>C92*E92*G92*I92</f>
        <v>2800</v>
      </c>
    </row>
    <row r="93" spans="1:13" s="4" customFormat="1" ht="21" x14ac:dyDescent="0.25">
      <c r="A93" s="70"/>
      <c r="B93" s="190" t="s">
        <v>105</v>
      </c>
      <c r="C93" s="183">
        <v>1</v>
      </c>
      <c r="D93" s="184" t="s">
        <v>106</v>
      </c>
      <c r="E93" s="185">
        <v>1</v>
      </c>
      <c r="F93" s="184" t="s">
        <v>38</v>
      </c>
      <c r="G93" s="183">
        <v>10000</v>
      </c>
      <c r="H93" s="186" t="s">
        <v>12</v>
      </c>
      <c r="I93" s="187">
        <v>1</v>
      </c>
      <c r="J93" s="184" t="s">
        <v>13</v>
      </c>
      <c r="K93" s="188">
        <f t="shared" si="14"/>
        <v>10000</v>
      </c>
    </row>
    <row r="94" spans="1:13" s="58" customFormat="1" ht="21" x14ac:dyDescent="0.35">
      <c r="A94" s="51"/>
      <c r="B94" s="107" t="s">
        <v>54</v>
      </c>
      <c r="C94" s="53"/>
      <c r="D94" s="54"/>
      <c r="E94" s="55"/>
      <c r="F94" s="54"/>
      <c r="G94" s="53"/>
      <c r="H94" s="54"/>
      <c r="I94" s="56"/>
      <c r="J94" s="54"/>
      <c r="K94" s="57">
        <f>SUM(K95)</f>
        <v>3500</v>
      </c>
    </row>
    <row r="95" spans="1:13" s="4" customFormat="1" ht="21" x14ac:dyDescent="0.25">
      <c r="A95" s="70"/>
      <c r="B95" s="190" t="s">
        <v>92</v>
      </c>
      <c r="C95" s="183">
        <v>1</v>
      </c>
      <c r="D95" s="184" t="s">
        <v>38</v>
      </c>
      <c r="E95" s="185">
        <v>1</v>
      </c>
      <c r="F95" s="184" t="s">
        <v>38</v>
      </c>
      <c r="G95" s="183">
        <v>3500</v>
      </c>
      <c r="H95" s="186" t="s">
        <v>12</v>
      </c>
      <c r="I95" s="187">
        <v>1</v>
      </c>
      <c r="J95" s="184" t="s">
        <v>13</v>
      </c>
      <c r="K95" s="188">
        <f>C95*E95*G95*I95</f>
        <v>3500</v>
      </c>
    </row>
    <row r="96" spans="1:13" s="94" customFormat="1" ht="63" x14ac:dyDescent="0.35">
      <c r="A96" s="91"/>
      <c r="B96" s="108" t="s">
        <v>107</v>
      </c>
      <c r="C96" s="234"/>
      <c r="D96" s="235"/>
      <c r="E96" s="235"/>
      <c r="F96" s="235"/>
      <c r="G96" s="235"/>
      <c r="H96" s="235"/>
      <c r="I96" s="235"/>
      <c r="J96" s="236"/>
      <c r="K96" s="93">
        <f>SUM(K97)</f>
        <v>18100</v>
      </c>
      <c r="M96" s="59"/>
    </row>
    <row r="97" spans="1:11" s="58" customFormat="1" ht="21" x14ac:dyDescent="0.35">
      <c r="A97" s="51"/>
      <c r="B97" s="107" t="s">
        <v>87</v>
      </c>
      <c r="C97" s="53"/>
      <c r="D97" s="54"/>
      <c r="E97" s="55"/>
      <c r="F97" s="54"/>
      <c r="G97" s="53"/>
      <c r="H97" s="54"/>
      <c r="I97" s="56"/>
      <c r="J97" s="54"/>
      <c r="K97" s="57">
        <f>SUM(K98:K100)</f>
        <v>18100</v>
      </c>
    </row>
    <row r="98" spans="1:11" s="4" customFormat="1" ht="21" x14ac:dyDescent="0.25">
      <c r="A98" s="70"/>
      <c r="B98" s="71" t="s">
        <v>88</v>
      </c>
      <c r="C98" s="62">
        <v>1</v>
      </c>
      <c r="D98" s="63" t="s">
        <v>28</v>
      </c>
      <c r="E98" s="64">
        <v>2</v>
      </c>
      <c r="F98" s="63" t="s">
        <v>29</v>
      </c>
      <c r="G98" s="62">
        <v>2800</v>
      </c>
      <c r="H98" s="65" t="s">
        <v>12</v>
      </c>
      <c r="I98" s="66">
        <v>1</v>
      </c>
      <c r="J98" s="63" t="s">
        <v>13</v>
      </c>
      <c r="K98" s="67">
        <f>C98*E98*G98*I98</f>
        <v>5600</v>
      </c>
    </row>
    <row r="99" spans="1:11" s="4" customFormat="1" ht="21" x14ac:dyDescent="0.25">
      <c r="A99" s="70"/>
      <c r="B99" s="71" t="s">
        <v>89</v>
      </c>
      <c r="C99" s="62">
        <v>25</v>
      </c>
      <c r="D99" s="63" t="s">
        <v>20</v>
      </c>
      <c r="E99" s="64">
        <v>2</v>
      </c>
      <c r="F99" s="63" t="s">
        <v>24</v>
      </c>
      <c r="G99" s="62">
        <v>200</v>
      </c>
      <c r="H99" s="65" t="s">
        <v>12</v>
      </c>
      <c r="I99" s="66">
        <v>1</v>
      </c>
      <c r="J99" s="63" t="s">
        <v>13</v>
      </c>
      <c r="K99" s="67">
        <f t="shared" ref="K99" si="16">C99*E99*G99*I99</f>
        <v>10000</v>
      </c>
    </row>
    <row r="100" spans="1:11" s="4" customFormat="1" ht="21" x14ac:dyDescent="0.25">
      <c r="A100" s="70"/>
      <c r="B100" s="71" t="s">
        <v>90</v>
      </c>
      <c r="C100" s="62">
        <v>25</v>
      </c>
      <c r="D100" s="63" t="s">
        <v>20</v>
      </c>
      <c r="E100" s="64">
        <v>2</v>
      </c>
      <c r="F100" s="63" t="s">
        <v>24</v>
      </c>
      <c r="G100" s="62">
        <v>50</v>
      </c>
      <c r="H100" s="65" t="s">
        <v>12</v>
      </c>
      <c r="I100" s="66">
        <v>1</v>
      </c>
      <c r="J100" s="63" t="s">
        <v>13</v>
      </c>
      <c r="K100" s="67">
        <f>C100*E100*G100*I100</f>
        <v>2500</v>
      </c>
    </row>
    <row r="101" spans="1:11" s="4" customFormat="1" ht="21.75" thickBot="1" x14ac:dyDescent="0.3">
      <c r="A101" s="109"/>
      <c r="B101" s="110"/>
      <c r="C101" s="111"/>
      <c r="D101" s="112"/>
      <c r="E101" s="113"/>
      <c r="F101" s="112"/>
      <c r="G101" s="111"/>
      <c r="H101" s="112"/>
      <c r="I101" s="114"/>
      <c r="J101" s="112"/>
      <c r="K101" s="115"/>
    </row>
    <row r="102" spans="1:11" ht="15" thickTop="1" x14ac:dyDescent="0.2"/>
  </sheetData>
  <mergeCells count="11">
    <mergeCell ref="C59:J59"/>
    <mergeCell ref="C7:J7"/>
    <mergeCell ref="C8:J8"/>
    <mergeCell ref="C9:J9"/>
    <mergeCell ref="C10:J10"/>
    <mergeCell ref="C58:J58"/>
    <mergeCell ref="C66:J66"/>
    <mergeCell ref="C72:J72"/>
    <mergeCell ref="C78:J78"/>
    <mergeCell ref="C87:J87"/>
    <mergeCell ref="C96:J96"/>
  </mergeCells>
  <printOptions horizontalCentered="1"/>
  <pageMargins left="0.35" right="0.35" top="0.75" bottom="0.75" header="0.3" footer="0.3"/>
  <pageSetup paperSize="9" scale="63" fitToHeight="0" orientation="portrait" r:id="rId1"/>
  <headerFooter>
    <oddHeader>&amp;C&amp;G</oddHeader>
    <oddFooter>&amp;C- &amp;P -</oddFooter>
  </headerFooter>
  <rowBreaks count="2" manualBreakCount="2">
    <brk id="32" max="10" man="1"/>
    <brk id="71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ฟอร์มแตกตัวคูณ</vt:lpstr>
      <vt:lpstr>แตกตัวคูณ (ตัวอย่าง)</vt:lpstr>
      <vt:lpstr>'แตกตัวคูณ (ตัวอย่าง)'!Print_Area</vt:lpstr>
      <vt:lpstr>ฟอร์มแตกตัวคูณ!Print_Area</vt:lpstr>
      <vt:lpstr>'แตกตัวคูณ (ตัวอย่าง)'!Print_Titles</vt:lpstr>
      <vt:lpstr>ฟอร์มแตกตัวคูณ!Print_Titles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Purin</dc:creator>
  <cp:lastModifiedBy>Windows User</cp:lastModifiedBy>
  <cp:lastPrinted>2021-08-27T09:20:52Z</cp:lastPrinted>
  <dcterms:created xsi:type="dcterms:W3CDTF">2018-12-26T03:21:50Z</dcterms:created>
  <dcterms:modified xsi:type="dcterms:W3CDTF">2021-08-27T09:37:18Z</dcterms:modified>
</cp:coreProperties>
</file>